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9410" windowHeight="10830"/>
  </bookViews>
  <sheets>
    <sheet name="Igénylés" sheetId="1" r:id="rId1"/>
  </sheets>
  <definedNames>
    <definedName name="Támogatási_szerződés_száma">Igénylés!$N$7:$N$53</definedName>
  </definedNames>
  <calcPr calcId="145621"/>
</workbook>
</file>

<file path=xl/calcChain.xml><?xml version="1.0" encoding="utf-8"?>
<calcChain xmlns="http://schemas.openxmlformats.org/spreadsheetml/2006/main">
  <c r="F46" i="1" l="1"/>
  <c r="C87" i="1" l="1"/>
  <c r="C32" i="1" l="1"/>
  <c r="D9" i="1" l="1"/>
  <c r="D8" i="1"/>
  <c r="D7" i="1"/>
  <c r="D6" i="1"/>
  <c r="E53" i="1" l="1"/>
  <c r="G53" i="1" l="1"/>
  <c r="E54" i="1"/>
  <c r="E55" i="1" s="1"/>
  <c r="C55" i="1"/>
  <c r="E45" i="1"/>
  <c r="E44" i="1"/>
  <c r="C46" i="1"/>
  <c r="C33" i="1"/>
  <c r="K33" i="1" s="1"/>
  <c r="C34" i="1"/>
  <c r="K34" i="1" s="1"/>
  <c r="C35" i="1"/>
  <c r="K35" i="1" s="1"/>
  <c r="D36" i="1"/>
  <c r="E36" i="1"/>
  <c r="F36" i="1"/>
  <c r="G36" i="1"/>
  <c r="H36" i="1"/>
  <c r="I36" i="1"/>
  <c r="J36" i="1"/>
  <c r="E22" i="1"/>
  <c r="E23" i="1"/>
  <c r="E24" i="1"/>
  <c r="E21" i="1"/>
  <c r="C25" i="1"/>
  <c r="E25" i="1" l="1"/>
  <c r="B62" i="1" s="1"/>
  <c r="C62" i="1" s="1"/>
  <c r="E76" i="1" s="1"/>
  <c r="E46" i="1"/>
  <c r="C36" i="1"/>
  <c r="K32" i="1"/>
  <c r="K36" i="1" s="1"/>
  <c r="G45" i="1"/>
  <c r="G54" i="1"/>
  <c r="C76" i="1" l="1"/>
  <c r="B69" i="1"/>
  <c r="C69" i="1" s="1"/>
  <c r="E77" i="1" s="1"/>
  <c r="C77" i="1"/>
  <c r="C78" i="1" s="1"/>
  <c r="G55" i="1"/>
  <c r="D77" i="1" s="1"/>
  <c r="G44" i="1"/>
  <c r="G46" i="1" s="1"/>
  <c r="D76" i="1" s="1"/>
  <c r="D78" i="1" l="1"/>
  <c r="F76" i="1"/>
  <c r="F77" i="1"/>
  <c r="E78" i="1"/>
  <c r="F78" i="1" l="1"/>
  <c r="B85" i="1" s="1"/>
  <c r="D85" i="1" s="1"/>
</calcChain>
</file>

<file path=xl/comments1.xml><?xml version="1.0" encoding="utf-8"?>
<comments xmlns="http://schemas.openxmlformats.org/spreadsheetml/2006/main">
  <authors>
    <author>Batai Katalin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A cellába lépve megjelenik jobb oldalon egy nyíl, melyre kattintva kérjük, a legördülő listából szíveskedjenek kiválasztani a támogatási szerződés számát.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A szerződésszám alapján a Támogatott neve, címe, OM azonosítója, pénzforgalmi számlaszáma cella automatiusan kitöltésre kerül. Amennyiben valamelyik adat helytelenül kerül feltüntetésre, az adatot felül kell írni.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Kérjük olyan kapcsolattartó személy nevét és elérhetőségeit szíveskejdnek megadni, aki a Szakképzési Hídprogrammal foglalkozik és a megadott elérhetőségeken  közvetlenül elérhető.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38"/>
          </rPr>
          <t>A munkáltatót terhelő adóteher összegét a hatályos jogszabályoknak megfelelően szíveskedjenek rögzíteni.</t>
        </r>
      </text>
    </comment>
  </commentList>
</comments>
</file>

<file path=xl/sharedStrings.xml><?xml version="1.0" encoding="utf-8"?>
<sst xmlns="http://schemas.openxmlformats.org/spreadsheetml/2006/main" count="584" uniqueCount="353">
  <si>
    <t>Tanulmányi átlageredmény</t>
  </si>
  <si>
    <t>Hónapok száma</t>
  </si>
  <si>
    <t>fő</t>
  </si>
  <si>
    <t>Ft</t>
  </si>
  <si>
    <t>a</t>
  </si>
  <si>
    <t>b</t>
  </si>
  <si>
    <t>c</t>
  </si>
  <si>
    <t>d</t>
  </si>
  <si>
    <t>f</t>
  </si>
  <si>
    <t>g</t>
  </si>
  <si>
    <t>Ösztöndíj mértéke</t>
  </si>
  <si>
    <t>hó</t>
  </si>
  <si>
    <t>10.1</t>
  </si>
  <si>
    <t>10.2</t>
  </si>
  <si>
    <t>10.3</t>
  </si>
  <si>
    <t>10.4</t>
  </si>
  <si>
    <t>10.5</t>
  </si>
  <si>
    <t>10.6</t>
  </si>
  <si>
    <t>10.7</t>
  </si>
  <si>
    <t>10.8</t>
  </si>
  <si>
    <t>A</t>
  </si>
  <si>
    <t>B</t>
  </si>
  <si>
    <t>C</t>
  </si>
  <si>
    <t>D</t>
  </si>
  <si>
    <t>E</t>
  </si>
  <si>
    <t>F</t>
  </si>
  <si>
    <t>Ft/hó/fő</t>
  </si>
  <si>
    <t>Igényelt ösztöndíj összege</t>
  </si>
  <si>
    <t>h</t>
  </si>
  <si>
    <t>i</t>
  </si>
  <si>
    <t>j</t>
  </si>
  <si>
    <t>Pótigényléssel érintett ösztöndíjas tanulói összlétszám</t>
  </si>
  <si>
    <t>G</t>
  </si>
  <si>
    <t>H</t>
  </si>
  <si>
    <t>I</t>
  </si>
  <si>
    <t>J</t>
  </si>
  <si>
    <t>K</t>
  </si>
  <si>
    <t>Ösztöndíjas tanulói létszám az elmaradt hónapok tekintetében</t>
  </si>
  <si>
    <t>Támogatási szerződés száma:</t>
  </si>
  <si>
    <t>Támogatott neve:</t>
  </si>
  <si>
    <t>Támogatott címe:</t>
  </si>
  <si>
    <t>OM azonosítója:</t>
  </si>
  <si>
    <t>Pénzforgalmi számlaszám:</t>
  </si>
  <si>
    <t>Ügyintéző neve:</t>
  </si>
  <si>
    <t>Telefonszáma:</t>
  </si>
  <si>
    <t>E-mail címe: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</si>
  <si>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</si>
  <si>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</si>
  <si>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</si>
  <si>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</si>
  <si>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</si>
  <si>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</si>
  <si>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</si>
  <si>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</si>
  <si>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9. </t>
  </si>
  <si>
    <t>Az igénylés időszaka:</t>
  </si>
  <si>
    <t>11.1</t>
  </si>
  <si>
    <t>11.2</t>
  </si>
  <si>
    <t>11.3</t>
  </si>
  <si>
    <t>11.4</t>
  </si>
  <si>
    <t>11.5</t>
  </si>
  <si>
    <t>11.6</t>
  </si>
  <si>
    <t>11.7</t>
  </si>
  <si>
    <t>11.8</t>
  </si>
  <si>
    <t>e</t>
  </si>
  <si>
    <t>Összesen:</t>
  </si>
  <si>
    <t>10.</t>
  </si>
  <si>
    <t>11.</t>
  </si>
  <si>
    <t>12.1</t>
  </si>
  <si>
    <t>12.2</t>
  </si>
  <si>
    <t>12.3</t>
  </si>
  <si>
    <t>12.4</t>
  </si>
  <si>
    <t>12.5</t>
  </si>
  <si>
    <t>12.6</t>
  </si>
  <si>
    <t>e=b*c*d</t>
  </si>
  <si>
    <t>13.</t>
  </si>
  <si>
    <t>13.1</t>
  </si>
  <si>
    <t>13.2</t>
  </si>
  <si>
    <t>13.3</t>
  </si>
  <si>
    <t>13.4</t>
  </si>
  <si>
    <t>13.5</t>
  </si>
  <si>
    <t>13.6</t>
  </si>
  <si>
    <t>14.</t>
  </si>
  <si>
    <t>Igényelt összeg</t>
  </si>
  <si>
    <t>14.1</t>
  </si>
  <si>
    <t>14.2</t>
  </si>
  <si>
    <t>14.3</t>
  </si>
  <si>
    <t>14.4</t>
  </si>
  <si>
    <t>15.</t>
  </si>
  <si>
    <t>Igényelhető lebonyolítási költségtérítés igénylés összege</t>
  </si>
  <si>
    <t>Igényelhető lebonyolítási költségtérítés pótigénylés összege</t>
  </si>
  <si>
    <t>Megnevezés</t>
  </si>
  <si>
    <t>Pótigénylés összege</t>
  </si>
  <si>
    <t>Igénylés és pótigénylés mindösszesen</t>
  </si>
  <si>
    <t>Elszámolás szerinti egyenleg</t>
  </si>
  <si>
    <t>P.H.</t>
  </si>
  <si>
    <t>aláírás</t>
  </si>
  <si>
    <t>16.</t>
  </si>
  <si>
    <t>17.</t>
  </si>
  <si>
    <t>Kiutalási összesítő</t>
  </si>
  <si>
    <t>Igénylés összesítő</t>
  </si>
  <si>
    <t>Lebonyolítási költségtérítés pótigénylése</t>
  </si>
  <si>
    <t>Lebonyolítási költségtérítés igénylése</t>
  </si>
  <si>
    <t>15.1</t>
  </si>
  <si>
    <t>15.2</t>
  </si>
  <si>
    <t>15.3</t>
  </si>
  <si>
    <t>15.4</t>
  </si>
  <si>
    <t>16.1</t>
  </si>
  <si>
    <t>16.2</t>
  </si>
  <si>
    <t>16.3</t>
  </si>
  <si>
    <t>16.4</t>
  </si>
  <si>
    <t>17.1</t>
  </si>
  <si>
    <t>17.2</t>
  </si>
  <si>
    <t>17.3</t>
  </si>
  <si>
    <t>17.4</t>
  </si>
  <si>
    <t>Összesen</t>
  </si>
  <si>
    <t>Kiutalandó összeg</t>
  </si>
  <si>
    <t>c=a+/-b</t>
  </si>
  <si>
    <t>b=a*0,02</t>
  </si>
  <si>
    <t>Lebonyolítási költségtérítés</t>
  </si>
  <si>
    <t>Igény összesen</t>
  </si>
  <si>
    <t>e=b+c+d</t>
  </si>
  <si>
    <t>1. hónap</t>
  </si>
  <si>
    <t>2. hónap</t>
  </si>
  <si>
    <t>3. hónap</t>
  </si>
  <si>
    <t>4. hónap</t>
  </si>
  <si>
    <t>5. hónap</t>
  </si>
  <si>
    <t>tanév</t>
  </si>
  <si>
    <t>tanfélév</t>
  </si>
  <si>
    <t>Ösztöndíj</t>
  </si>
  <si>
    <t>Ösztöndíj igénylés összege</t>
  </si>
  <si>
    <t>Ösztöndíj pótigénylés összege</t>
  </si>
  <si>
    <t>k=b*c</t>
  </si>
  <si>
    <t>c=d+e+f+g+h+i+j</t>
  </si>
  <si>
    <t>Ösztöndíj igénylése</t>
  </si>
  <si>
    <t>Pedagógusok pótlékának igénylése</t>
  </si>
  <si>
    <t>Pótlék tanulónkénti alapja</t>
  </si>
  <si>
    <t>Ösztöndíjas tanulói létszám</t>
  </si>
  <si>
    <t>Bruttó pótlékok összege</t>
  </si>
  <si>
    <t>f=e*0,27</t>
  </si>
  <si>
    <t>g=e+f</t>
  </si>
  <si>
    <t>Pótigényléssel érintett ösztöndíjas tanulói létszám</t>
  </si>
  <si>
    <t>Pedagógusok pótlékának pótigénylése (az első évfolyam első félévében)</t>
  </si>
  <si>
    <t>Összesen (13.4+13.5):</t>
  </si>
  <si>
    <t>Igényelt ösz-töndíj összege</t>
  </si>
  <si>
    <t>Munkál-tatót terhelő adóteher</t>
  </si>
  <si>
    <t>a=11.8K</t>
  </si>
  <si>
    <t>Ösztöndíj pótigénylése</t>
  </si>
  <si>
    <t>6. hónap*</t>
  </si>
  <si>
    <t>7. hónap*</t>
  </si>
  <si>
    <t>* Kizárólag képzési évfolyam második félévére tölthető ki, az évfolyamot/tanulmányokat lezáró vizsgákat sikeresen teljesítők számával</t>
  </si>
  <si>
    <t>a=10.8E</t>
  </si>
  <si>
    <t>16.5</t>
  </si>
  <si>
    <t>16.6</t>
  </si>
  <si>
    <t>Pedagógusok pótléka munkáltatói közterhekkel</t>
  </si>
  <si>
    <t>a= 16.6 F</t>
  </si>
  <si>
    <t>Szakképzési Hídprogram Ösztöndíj igénybejelentő adatlap</t>
  </si>
  <si>
    <t>Igény összesen (16.4+16.5):</t>
  </si>
  <si>
    <t>12.</t>
  </si>
  <si>
    <t xml:space="preserve"> 2016/2017 </t>
  </si>
  <si>
    <t>Keresztfélévben indult képzések tekintetében</t>
  </si>
  <si>
    <t>Bajai Szakképzési Centrum</t>
  </si>
  <si>
    <t>OD-SZH/17/2016</t>
  </si>
  <si>
    <t>Békéscsabai Szakképzési Centrum</t>
  </si>
  <si>
    <t>OD-SZH/33/2016</t>
  </si>
  <si>
    <t>Berettyóújfalui Szakképzési Centrum</t>
  </si>
  <si>
    <t>OD-SZH/15/2016</t>
  </si>
  <si>
    <t>Budapesti Gazdasági Szakképzési Centrum</t>
  </si>
  <si>
    <t>OD-SZH/8/2016</t>
  </si>
  <si>
    <t>Budapesti Gépészeti Szakképzési Centrum</t>
  </si>
  <si>
    <t>OD-SZH/18/2016</t>
  </si>
  <si>
    <t>Budapesti Komplex Szakképzési Centrum</t>
  </si>
  <si>
    <t>OD-SZH/2/2016</t>
  </si>
  <si>
    <t>Budapesti Műszaki Szakképzési Centrum</t>
  </si>
  <si>
    <t>OD-SZH/40/2016</t>
  </si>
  <si>
    <t>Budapesti Vendéglátóipari és Humán Szakképzési Centrum</t>
  </si>
  <si>
    <t>OD-SZH/34/2016</t>
  </si>
  <si>
    <t>Ceglédi Szakképzési Centrum</t>
  </si>
  <si>
    <t>OD-SZH/25/2016</t>
  </si>
  <si>
    <t>Debreceni Szakképzési Centrum</t>
  </si>
  <si>
    <t>OD-SZH/14/2016</t>
  </si>
  <si>
    <t>Dunaújvárosi Szakképzési Centrum</t>
  </si>
  <si>
    <t>OD-SZH/42/2016</t>
  </si>
  <si>
    <t>Egri Szakképzési Centrum</t>
  </si>
  <si>
    <t>OD-SZH/26/2016</t>
  </si>
  <si>
    <t>Érdi Szakképzési Centrum</t>
  </si>
  <si>
    <t>OD-SZH/43/2016</t>
  </si>
  <si>
    <t>Győri Műszaki Szakképzési Centrum</t>
  </si>
  <si>
    <t>OD-SZH/3/2016</t>
  </si>
  <si>
    <t>Gyulai Szakképzési Centrum</t>
  </si>
  <si>
    <t>OD-SZH/41/2016</t>
  </si>
  <si>
    <t>Hódmezővásárhelyi Szakképzési Centrum</t>
  </si>
  <si>
    <t>OD-SZH/32/2016</t>
  </si>
  <si>
    <t>Kaposvári Szakképzési Centrum</t>
  </si>
  <si>
    <t>OD-SZH/24/2016</t>
  </si>
  <si>
    <t>Karcagi Szakképzési Centrum</t>
  </si>
  <si>
    <t>OD-SZH/46/2016</t>
  </si>
  <si>
    <t>Kecskeméti Szakképzési Centrum</t>
  </si>
  <si>
    <t>OD-SZH/35/2016</t>
  </si>
  <si>
    <t>Kiskunhalasi Szakképzési Centrum</t>
  </si>
  <si>
    <t>OD-SZH/22/2016</t>
  </si>
  <si>
    <t>Kisvárdai Szakképzési Centrum</t>
  </si>
  <si>
    <t>OD-SZH/4/2016</t>
  </si>
  <si>
    <t>Miskolci Szakképzési Centrum</t>
  </si>
  <si>
    <t>OD-SZH/23/2016</t>
  </si>
  <si>
    <t>Nagykanizsai Szakképzési Centrum</t>
  </si>
  <si>
    <t>OD-SZH/30/2016</t>
  </si>
  <si>
    <t>Nyíregyházi Szakképzési Centrum</t>
  </si>
  <si>
    <t>OD-SZH/36/2016</t>
  </si>
  <si>
    <t>Ózdi Szakképzési Centrum</t>
  </si>
  <si>
    <t>OD-SZH/19/2016</t>
  </si>
  <si>
    <t>Pápai Szakképzési Centrum</t>
  </si>
  <si>
    <t>OD-SZH/9/2016</t>
  </si>
  <si>
    <t>Pécsi Szakképzési Centrum</t>
  </si>
  <si>
    <t>OD-SZH/20/2016</t>
  </si>
  <si>
    <t>Salgótarjáni Szakképzési Centrum</t>
  </si>
  <si>
    <t>OD-SZH/37/2016</t>
  </si>
  <si>
    <t>Siófoki Szakképzési Centrum</t>
  </si>
  <si>
    <t>OD-SZH/28/2016</t>
  </si>
  <si>
    <t>Soproni Szakképzési Centrum</t>
  </si>
  <si>
    <t>OD-SZH/5/2016</t>
  </si>
  <si>
    <t>Szegedi Szakképzési Centrum</t>
  </si>
  <si>
    <t>OD-SZH/27/2016</t>
  </si>
  <si>
    <t>Székesfehérvári Szakképzési Centrum</t>
  </si>
  <si>
    <t>OD-SZH/16/2016</t>
  </si>
  <si>
    <t>Szekszárdi Szakképzési Centrum</t>
  </si>
  <si>
    <t>OD-SZH/31/2016</t>
  </si>
  <si>
    <t>Szerencsi Szakképzési Centrum</t>
  </si>
  <si>
    <t>OD-SZH/29/2016</t>
  </si>
  <si>
    <t>Szolnoki Szolgáltatási Szakképzési Centrum</t>
  </si>
  <si>
    <t>OD-SZH/12/2016</t>
  </si>
  <si>
    <t>Tatabányai Szakképzési Centrum</t>
  </si>
  <si>
    <t>OD-SZH/47/2016</t>
  </si>
  <si>
    <t>Váci Szakképzési Centrum</t>
  </si>
  <si>
    <t>OD-SZH/1/2016</t>
  </si>
  <si>
    <t>Veszprémi Szakképzési Centrum</t>
  </si>
  <si>
    <t>OD-SZH/13/2016</t>
  </si>
  <si>
    <t>Zalaegerszegi Szakképzési Centrum</t>
  </si>
  <si>
    <t>OD-SZH/21/2016</t>
  </si>
  <si>
    <t>Debreczeni Márton Mezőgazdasági és Élelmiszeripari Szakképző Iskola</t>
  </si>
  <si>
    <t>OD-SZH/45/2016</t>
  </si>
  <si>
    <t>FM Dunántúli Agrár-Szakképző Központ, Csapó Dániel Középiskola, Mezőgazdasági Szakképző Iskola és Kollégium</t>
  </si>
  <si>
    <t>OD-SZH/10/2016</t>
  </si>
  <si>
    <t>FM Kelet-magyarországi Agrár-szakképző Központ, Mezőgazdasági Szakképző Iskola és Kollégium</t>
  </si>
  <si>
    <t>OD-SZH/6/2016</t>
  </si>
  <si>
    <t>FM Közép-magyarországi Agrár-szakképző Központ Bercsényi Miklós Élelmiszeripari Szakképző Iskola, Kollégium</t>
  </si>
  <si>
    <t>OD-SZH/7/2016</t>
  </si>
  <si>
    <t>Galamb József Mezőgazdasági Szakképző Iskola</t>
  </si>
  <si>
    <t>OD-SZH/44/2016</t>
  </si>
  <si>
    <t>Tokaji Mezőgazdasági Szakképző Iskola és Kollégium</t>
  </si>
  <si>
    <t>OD-SZH/11/2016</t>
  </si>
  <si>
    <t>Szekszárdi Kolping Katolikus Szakképző Iskola és Alapfokú Művészeti Iskola</t>
  </si>
  <si>
    <t>OD-SZH/38/2016</t>
  </si>
  <si>
    <t>Pétfürdői Kolping Katolikus Szakközépiskola, Szakiskola és Kollégium</t>
  </si>
  <si>
    <t>OD-SZH/39/2016</t>
  </si>
  <si>
    <t>2600 Vác, Naszály út 8.</t>
  </si>
  <si>
    <t>1211 Budapest, Tanműhely köz 7.</t>
  </si>
  <si>
    <t>9024 Győr, Nádor tér 4.</t>
  </si>
  <si>
    <t>4600 Kisvárda, Mártírok útja 8.</t>
  </si>
  <si>
    <t>9400 Sopron, Virágoskert u. 7.</t>
  </si>
  <si>
    <t>6440 Jánoshalma, Béke tér 13.</t>
  </si>
  <si>
    <t>1106 Budapest, Maglódi út 4/b</t>
  </si>
  <si>
    <t xml:space="preserve">1074 Budapest, Dohány utca 65. </t>
  </si>
  <si>
    <t>8500 Pápa, Erkel Ferenc u. 39.</t>
  </si>
  <si>
    <t>7100 Szekszárd, Palánk u. 19.</t>
  </si>
  <si>
    <t>3910 Tokaj, Tarcali út 52.</t>
  </si>
  <si>
    <t>5000 Szolnok, Béla király utca 4.</t>
  </si>
  <si>
    <t>8200 Veszprém, Eötvös Károly utca 1.</t>
  </si>
  <si>
    <t>4030 Debrecen, Fokos u. 12.</t>
  </si>
  <si>
    <t>4100 Berettyóújfalu, Eötvös u. 1.</t>
  </si>
  <si>
    <t>8000 Székesfehérvár, Budai út 45.</t>
  </si>
  <si>
    <t>6500 Baja, Petőfi utca 3.</t>
  </si>
  <si>
    <t>1138 Budapest, Váci út 179-183.</t>
  </si>
  <si>
    <t>3600 Ózd, Zrínyi Miklós út 1.</t>
  </si>
  <si>
    <t>7622 Pécs,Batthyány u. 1-3.</t>
  </si>
  <si>
    <t>8900 Zalaegerszeg, Kinizsi Pál utca 74.</t>
  </si>
  <si>
    <t>6400 Kiskunhalas, Kazinczy utca 5.</t>
  </si>
  <si>
    <t>3530 Miskolc, Soltész N. K. u. 10.</t>
  </si>
  <si>
    <t>7400 Kaposvár, Kontrássy utca 2/A.</t>
  </si>
  <si>
    <t>2700 Cegléd,Malom tér 3.</t>
  </si>
  <si>
    <t>3300 Eger, Kertész utca 128.</t>
  </si>
  <si>
    <t>6725 Szeged, Kálvária sgt. 84-86.</t>
  </si>
  <si>
    <t>8600 Siófok, Kálmán Imre sétány 3.</t>
  </si>
  <si>
    <t>3900 Szerencs, Rákóczi Ferenc út 125.</t>
  </si>
  <si>
    <t xml:space="preserve">8800 Nagykanizsa, Erdész u. 30. </t>
  </si>
  <si>
    <t>7100 Szekszárd, Széchenyi u. 2-14.</t>
  </si>
  <si>
    <t>6800 Hódmezővásárhely, Andrássy út 3/8.</t>
  </si>
  <si>
    <t>5600 Békéscsaba, Gyulai út 32/1.</t>
  </si>
  <si>
    <t>1134 Budapest, Huba u. 7.</t>
  </si>
  <si>
    <t>6000 Kecskemét, Szolnoki út 31.</t>
  </si>
  <si>
    <t>4400 Nyíregyháza,Dugonics u. 10-12.</t>
  </si>
  <si>
    <t>2800 Tatabánya,Fő tér 4.</t>
  </si>
  <si>
    <t>5300 Karcag, Dózsa György út 29.</t>
  </si>
  <si>
    <t>3533 Miskolc, Bolyai Farkas út 10.</t>
  </si>
  <si>
    <t>6900 Makó, Szép utca 2-4.</t>
  </si>
  <si>
    <t>2030 Érd, Ercsi út 8.</t>
  </si>
  <si>
    <t>2400 Dunaújváros, Római krt. 51.</t>
  </si>
  <si>
    <t>5700 Gyula, Szent István utca 38.</t>
  </si>
  <si>
    <t>1146 Budapet, Thököly út 48-54.</t>
  </si>
  <si>
    <t>8105 Pétfürdő, Hősök tere 10.</t>
  </si>
  <si>
    <t>7100 Szekszárd, Pázmány tér 4.</t>
  </si>
  <si>
    <t>3100 Salgótarján, Rákóczi út 60.</t>
  </si>
  <si>
    <t>10032000-00335182-00000000</t>
  </si>
  <si>
    <t>10032000-00335508-00000000</t>
  </si>
  <si>
    <t>10033001-00335319-00000000</t>
  </si>
  <si>
    <t>10044001-00335223-00000000</t>
  </si>
  <si>
    <t>10033001-00335515-00000000</t>
  </si>
  <si>
    <t>10025004-01473863-00000000</t>
  </si>
  <si>
    <t>10032000-01475308-00000000</t>
  </si>
  <si>
    <t>10032000-00335467-00000000</t>
  </si>
  <si>
    <t>10048005-00335364-00000000</t>
  </si>
  <si>
    <t>10046003-00283968-00000000</t>
  </si>
  <si>
    <t>10027006-00333771-00000000</t>
  </si>
  <si>
    <t>10045002-00335601-00000000</t>
  </si>
  <si>
    <t>10048005-00335199-00000000</t>
  </si>
  <si>
    <t>10034002-00335395-00000000</t>
  </si>
  <si>
    <t>10034002-00335560-00000000</t>
  </si>
  <si>
    <t>10029008-00335474-00000000</t>
  </si>
  <si>
    <t>10025004-00335429-00000000</t>
  </si>
  <si>
    <t>10032000-00335481-00000000</t>
  </si>
  <si>
    <t>10027006-00335333-00000000</t>
  </si>
  <si>
    <t>10024003-00335388-00000000</t>
  </si>
  <si>
    <t>10049006-00335216-00000000</t>
  </si>
  <si>
    <t>10025004-00335247-00000000</t>
  </si>
  <si>
    <t>10027006-00335254-00000000</t>
  </si>
  <si>
    <t>10039007-00335584-00000000</t>
  </si>
  <si>
    <t>10032000-00335412-00000000</t>
  </si>
  <si>
    <t>10035003-00335357-00000000</t>
  </si>
  <si>
    <t>10028007-00335450-00000000</t>
  </si>
  <si>
    <t>10029008-00335498-00000000</t>
  </si>
  <si>
    <t>10027006-00335436-00000000</t>
  </si>
  <si>
    <t>10049006-00335326-00000000</t>
  </si>
  <si>
    <t>10046003-00335230-00000000</t>
  </si>
  <si>
    <t>10028007-00335261-00000000</t>
  </si>
  <si>
    <t>10026005-00335443-00000000</t>
  </si>
  <si>
    <t>10032000-00335546-00000000</t>
  </si>
  <si>
    <t>10025004-00335175-00000000</t>
  </si>
  <si>
    <t>10044001-00335302-00000000</t>
  </si>
  <si>
    <t>10037005-00335405-00000000</t>
  </si>
  <si>
    <t>10032000-00335522-00000000</t>
  </si>
  <si>
    <t>10026005-00335292-00000000</t>
  </si>
  <si>
    <t>10029008-00335371-00000000</t>
  </si>
  <si>
    <t>10032000-00335340-00000000</t>
  </si>
  <si>
    <t>10028007-00333795-00000000</t>
  </si>
  <si>
    <t>10027006-00333733-00000000</t>
  </si>
  <si>
    <t>10045002-00335209-00000000</t>
  </si>
  <si>
    <t>10036004-00335539-00000000</t>
  </si>
  <si>
    <t>027986</t>
  </si>
  <si>
    <t>035385</t>
  </si>
  <si>
    <t>029340</t>
  </si>
  <si>
    <t>036416</t>
  </si>
  <si>
    <t>036410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</si>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</sst>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rgb="FF000000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sz val="12"/>
      <color rgb="FF000000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u/>
      <sz val="12"/>
      <color theme="1"/>
      <name val="Palatino Linotype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Palatino Linotype"/>
      <family val="1"/>
      <charset val="238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10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/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/>
    <xf numFmtId="0" fontId="1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17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7" xfId="0" applyFont="1" applyBorder="1"/>
    <xf numFmtId="0" fontId="13" fillId="0" borderId="18" xfId="0" applyFont="1" applyBorder="1" applyAlignment="1">
      <alignment horizontal="left" wrapText="1"/>
    </xf>
    <xf numFmtId="0" fontId="13" fillId="0" borderId="19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1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/>
    </xf>
    <xf numFmtId="3" fontId="3" fillId="3" borderId="10" xfId="0" applyNumberFormat="1" applyFont="1" applyFill="1" applyBorder="1" applyAlignment="1" applyProtection="1">
      <alignment horizontal="center" vertical="center" wrapText="1"/>
    </xf>
    <xf numFmtId="22" fontId="3" fillId="0" borderId="0" xfId="0" applyNumberFormat="1" applyFont="1" applyFill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0" xfId="0" applyNumberFormat="1" applyFont="1" applyFill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4</xdr:row>
      <xdr:rowOff>9525</xdr:rowOff>
    </xdr:from>
    <xdr:to>
      <xdr:col>8</xdr:col>
      <xdr:colOff>614926</xdr:colOff>
      <xdr:row>5</xdr:row>
      <xdr:rowOff>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923925"/>
          <a:ext cx="233926" cy="21907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5</xdr:row>
      <xdr:rowOff>9525</xdr:rowOff>
    </xdr:from>
    <xdr:to>
      <xdr:col>8</xdr:col>
      <xdr:colOff>614926</xdr:colOff>
      <xdr:row>5</xdr:row>
      <xdr:rowOff>228600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1152525"/>
          <a:ext cx="233926" cy="219075"/>
        </a:xfrm>
        <a:prstGeom prst="rect">
          <a:avLst/>
        </a:prstGeom>
      </xdr:spPr>
    </xdr:pic>
    <xdr:clientData/>
  </xdr:twoCellAnchor>
  <xdr:twoCellAnchor editAs="oneCell">
    <xdr:from>
      <xdr:col>8</xdr:col>
      <xdr:colOff>390525</xdr:colOff>
      <xdr:row>9</xdr:row>
      <xdr:rowOff>9525</xdr:rowOff>
    </xdr:from>
    <xdr:to>
      <xdr:col>9</xdr:col>
      <xdr:colOff>5326</xdr:colOff>
      <xdr:row>10</xdr:row>
      <xdr:rowOff>0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524125"/>
          <a:ext cx="233926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559553</xdr:colOff>
      <xdr:row>42</xdr:row>
      <xdr:rowOff>1</xdr:rowOff>
    </xdr:from>
    <xdr:to>
      <xdr:col>5</xdr:col>
      <xdr:colOff>681601</xdr:colOff>
      <xdr:row>42</xdr:row>
      <xdr:rowOff>114300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478" y="12849226"/>
          <a:ext cx="122048" cy="114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1"/>
  <sheetViews>
    <sheetView tabSelected="1" zoomScaleNormal="100" zoomScaleSheetLayoutView="130" workbookViewId="0">
      <selection activeCell="J47" sqref="J47"/>
    </sheetView>
  </sheetViews>
  <sheetFormatPr defaultColWidth="9.140625" defaultRowHeight="16.5" x14ac:dyDescent="0.3"/>
  <cols>
    <col min="1" max="1" width="6" style="24" customWidth="1"/>
    <col min="2" max="2" width="20.42578125" style="24" customWidth="1"/>
    <col min="3" max="3" width="16.28515625" style="24" customWidth="1"/>
    <col min="4" max="5" width="14.140625" style="24" customWidth="1"/>
    <col min="6" max="6" width="10.28515625" style="24" customWidth="1"/>
    <col min="7" max="7" width="13.7109375" style="24" customWidth="1"/>
    <col min="8" max="8" width="9.5703125" style="24" customWidth="1"/>
    <col min="9" max="9" width="9.28515625" style="24" customWidth="1"/>
    <col min="10" max="10" width="9.85546875" style="24" customWidth="1"/>
    <col min="11" max="11" width="12.28515625" style="24" bestFit="1" customWidth="1"/>
    <col min="12" max="12" width="15.28515625" style="24" customWidth="1"/>
    <col min="13" max="13" width="17.42578125" style="1" customWidth="1"/>
    <col min="14" max="14" width="15.42578125" style="85" hidden="1" customWidth="1"/>
    <col min="15" max="15" width="54.7109375" style="85" hidden="1" customWidth="1"/>
    <col min="16" max="16" width="15.42578125" style="85" hidden="1" customWidth="1"/>
    <col min="17" max="21" width="40" style="85" hidden="1" customWidth="1"/>
    <col min="22" max="16384" width="9.140625" style="1"/>
  </cols>
  <sheetData>
    <row r="1" spans="1:21" ht="18" x14ac:dyDescent="0.3">
      <c r="A1" s="112" t="s">
        <v>156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21" ht="18" x14ac:dyDescent="0.3">
      <c r="A2" s="41"/>
      <c r="B2" s="42"/>
      <c r="C2" s="42"/>
      <c r="D2" s="42"/>
      <c r="E2" s="40"/>
      <c r="F2" s="90" t="s">
        <v>160</v>
      </c>
      <c r="G2" s="42"/>
      <c r="H2" s="42"/>
      <c r="I2" s="42"/>
      <c r="J2" s="42"/>
      <c r="K2" s="42"/>
      <c r="L2" s="42"/>
    </row>
    <row r="3" spans="1:21" ht="18" x14ac:dyDescent="0.3">
      <c r="A3" s="49"/>
      <c r="B3" s="50"/>
      <c r="C3" s="50"/>
      <c r="D3" s="7"/>
      <c r="E3" s="7"/>
      <c r="F3" s="7"/>
      <c r="G3" s="7"/>
      <c r="H3" s="7"/>
      <c r="I3" s="7"/>
      <c r="J3" s="7"/>
      <c r="K3" s="7"/>
      <c r="L3" s="7"/>
    </row>
    <row r="4" spans="1:21" ht="18" x14ac:dyDescent="0.3">
      <c r="A4" s="51" t="s">
        <v>20</v>
      </c>
      <c r="B4" s="120" t="s">
        <v>21</v>
      </c>
      <c r="C4" s="121"/>
      <c r="D4" s="109" t="s">
        <v>22</v>
      </c>
      <c r="E4" s="109"/>
      <c r="F4" s="109"/>
      <c r="G4" s="109"/>
      <c r="H4" s="109"/>
      <c r="I4" s="109"/>
      <c r="J4" s="7"/>
      <c r="K4" s="7"/>
      <c r="L4" s="7"/>
    </row>
    <row r="5" spans="1:21" ht="18" x14ac:dyDescent="0.3">
      <c r="A5" s="52" t="s">
        <v>46</v>
      </c>
      <c r="B5" s="53" t="s">
        <v>38</v>
      </c>
      <c r="C5" s="54"/>
      <c r="D5" s="111"/>
      <c r="E5" s="111"/>
      <c r="F5" s="111"/>
      <c r="G5" s="111"/>
      <c r="H5" s="111"/>
      <c r="I5" s="111"/>
      <c r="J5" s="55"/>
      <c r="K5" s="7"/>
      <c r="L5" s="7"/>
    </row>
    <row r="6" spans="1:21" ht="54" customHeight="1" x14ac:dyDescent="0.3">
      <c r="A6" s="52" t="s">
        <v>47</v>
      </c>
      <c r="B6" s="35" t="s">
        <v>39</v>
      </c>
      <c r="C6" s="54"/>
      <c r="D6" s="123" t="str">
        <f>IF(D5=0,"Kérjük, válassza ki a szerződésszámát az 1. pontban!",VLOOKUP(D5,N7:O53,2,0))</f>
        <v>Kérjük, válassza ki a szerződésszámát az 1. pontban!</v>
      </c>
      <c r="E6" s="124"/>
      <c r="F6" s="124"/>
      <c r="G6" s="124"/>
      <c r="H6" s="124"/>
      <c r="I6" s="125"/>
      <c r="J6" s="55"/>
      <c r="K6" s="7"/>
      <c r="L6" s="7"/>
    </row>
    <row r="7" spans="1:21" ht="18" x14ac:dyDescent="0.3">
      <c r="A7" s="52" t="s">
        <v>48</v>
      </c>
      <c r="B7" s="53" t="s">
        <v>40</v>
      </c>
      <c r="C7" s="54"/>
      <c r="D7" s="111" t="str">
        <f>IF(D5=0,"Kérjük, válassza ki a szerződésszámát az 1. pontban!",VLOOKUP(D5,P7:Q53,2,0))</f>
        <v>Kérjük, válassza ki a szerződésszámát az 1. pontban!</v>
      </c>
      <c r="E7" s="111"/>
      <c r="F7" s="111"/>
      <c r="G7" s="111"/>
      <c r="H7" s="111"/>
      <c r="I7" s="111"/>
      <c r="J7" s="7"/>
      <c r="K7" s="7"/>
      <c r="L7" s="7"/>
      <c r="N7" s="44" t="s">
        <v>234</v>
      </c>
      <c r="O7" s="46" t="s">
        <v>233</v>
      </c>
      <c r="P7" s="44" t="s">
        <v>234</v>
      </c>
      <c r="Q7" s="72" t="s">
        <v>255</v>
      </c>
      <c r="R7" s="44" t="s">
        <v>234</v>
      </c>
      <c r="S7" s="82">
        <v>203065</v>
      </c>
      <c r="T7" s="44" t="s">
        <v>234</v>
      </c>
      <c r="U7" s="79" t="s">
        <v>302</v>
      </c>
    </row>
    <row r="8" spans="1:21" ht="18" x14ac:dyDescent="0.3">
      <c r="A8" s="52" t="s">
        <v>49</v>
      </c>
      <c r="B8" s="53" t="s">
        <v>41</v>
      </c>
      <c r="C8" s="54"/>
      <c r="D8" s="111" t="str">
        <f>IF(D5=0,"Kérjük, válassza ki a szerződésszámát az 1. pontban!",VLOOKUP(D5,R7:S53,2,0))</f>
        <v>Kérjük, válassza ki a szerződésszámát az 1. pontban!</v>
      </c>
      <c r="E8" s="111"/>
      <c r="F8" s="111"/>
      <c r="G8" s="111"/>
      <c r="H8" s="111"/>
      <c r="I8" s="111"/>
      <c r="J8" s="7"/>
      <c r="K8" s="7"/>
      <c r="L8" s="7"/>
      <c r="N8" s="44" t="s">
        <v>172</v>
      </c>
      <c r="O8" s="46" t="s">
        <v>171</v>
      </c>
      <c r="P8" s="44" t="s">
        <v>172</v>
      </c>
      <c r="Q8" s="72" t="s">
        <v>256</v>
      </c>
      <c r="R8" s="44" t="s">
        <v>172</v>
      </c>
      <c r="S8" s="82">
        <v>203032</v>
      </c>
      <c r="T8" s="44" t="s">
        <v>172</v>
      </c>
      <c r="U8" s="80" t="s">
        <v>303</v>
      </c>
    </row>
    <row r="9" spans="1:21" ht="18" x14ac:dyDescent="0.3">
      <c r="A9" s="52" t="s">
        <v>50</v>
      </c>
      <c r="B9" s="53" t="s">
        <v>42</v>
      </c>
      <c r="C9" s="54"/>
      <c r="D9" s="111" t="str">
        <f>IF(D5=0,"Kérjük, válassza ki a szerződésszámát az 1. pontban!",VLOOKUP(D5,T7:U53,2,0))</f>
        <v>Kérjük, válassza ki a szerződésszámát az 1. pontban!</v>
      </c>
      <c r="E9" s="111"/>
      <c r="F9" s="111"/>
      <c r="G9" s="111"/>
      <c r="H9" s="111"/>
      <c r="I9" s="111"/>
      <c r="J9" s="7"/>
      <c r="K9" s="7"/>
      <c r="L9" s="7"/>
      <c r="N9" s="44" t="s">
        <v>188</v>
      </c>
      <c r="O9" s="46" t="s">
        <v>187</v>
      </c>
      <c r="P9" s="44" t="s">
        <v>188</v>
      </c>
      <c r="Q9" s="72" t="s">
        <v>257</v>
      </c>
      <c r="R9" s="44" t="s">
        <v>188</v>
      </c>
      <c r="S9" s="82">
        <v>203037</v>
      </c>
      <c r="T9" s="44" t="s">
        <v>188</v>
      </c>
      <c r="U9" s="80" t="s">
        <v>304</v>
      </c>
    </row>
    <row r="10" spans="1:21" ht="18" x14ac:dyDescent="0.3">
      <c r="A10" s="52" t="s">
        <v>51</v>
      </c>
      <c r="B10" s="53" t="s">
        <v>43</v>
      </c>
      <c r="C10" s="54"/>
      <c r="D10" s="111"/>
      <c r="E10" s="111"/>
      <c r="F10" s="111"/>
      <c r="G10" s="111"/>
      <c r="H10" s="111"/>
      <c r="I10" s="111"/>
      <c r="J10" s="7"/>
      <c r="K10" s="7"/>
      <c r="L10" s="7"/>
      <c r="N10" s="44" t="s">
        <v>202</v>
      </c>
      <c r="O10" s="46" t="s">
        <v>201</v>
      </c>
      <c r="P10" s="44" t="s">
        <v>202</v>
      </c>
      <c r="Q10" s="72" t="s">
        <v>258</v>
      </c>
      <c r="R10" s="44" t="s">
        <v>202</v>
      </c>
      <c r="S10" s="82">
        <v>203043</v>
      </c>
      <c r="T10" s="44" t="s">
        <v>202</v>
      </c>
      <c r="U10" s="80" t="s">
        <v>305</v>
      </c>
    </row>
    <row r="11" spans="1:21" ht="18" x14ac:dyDescent="0.3">
      <c r="A11" s="52" t="s">
        <v>52</v>
      </c>
      <c r="B11" s="53" t="s">
        <v>44</v>
      </c>
      <c r="C11" s="54"/>
      <c r="D11" s="111"/>
      <c r="E11" s="111"/>
      <c r="F11" s="111"/>
      <c r="G11" s="111"/>
      <c r="H11" s="111"/>
      <c r="I11" s="111"/>
      <c r="J11" s="7"/>
      <c r="K11" s="7"/>
      <c r="L11" s="7"/>
      <c r="N11" s="44" t="s">
        <v>220</v>
      </c>
      <c r="O11" s="46" t="s">
        <v>219</v>
      </c>
      <c r="P11" s="44" t="s">
        <v>220</v>
      </c>
      <c r="Q11" s="73" t="s">
        <v>259</v>
      </c>
      <c r="R11" s="44" t="s">
        <v>220</v>
      </c>
      <c r="S11" s="82">
        <v>203051</v>
      </c>
      <c r="T11" s="44" t="s">
        <v>220</v>
      </c>
      <c r="U11" s="80" t="s">
        <v>306</v>
      </c>
    </row>
    <row r="12" spans="1:21" ht="18" x14ac:dyDescent="0.3">
      <c r="A12" s="52" t="s">
        <v>53</v>
      </c>
      <c r="B12" s="53" t="s">
        <v>45</v>
      </c>
      <c r="C12" s="54"/>
      <c r="D12" s="111"/>
      <c r="E12" s="111"/>
      <c r="F12" s="111"/>
      <c r="G12" s="111"/>
      <c r="H12" s="111"/>
      <c r="I12" s="111"/>
      <c r="J12" s="7"/>
      <c r="K12" s="7"/>
      <c r="L12" s="7"/>
      <c r="N12" s="44" t="s">
        <v>244</v>
      </c>
      <c r="O12" s="46" t="s">
        <v>243</v>
      </c>
      <c r="P12" s="44" t="s">
        <v>244</v>
      </c>
      <c r="Q12" s="74" t="s">
        <v>260</v>
      </c>
      <c r="R12" s="44" t="s">
        <v>244</v>
      </c>
      <c r="S12" s="83" t="s">
        <v>347</v>
      </c>
      <c r="T12" s="44" t="s">
        <v>244</v>
      </c>
      <c r="U12" s="80" t="s">
        <v>307</v>
      </c>
    </row>
    <row r="13" spans="1:21" ht="18" x14ac:dyDescent="0.3">
      <c r="A13" s="7"/>
      <c r="B13" s="56"/>
      <c r="C13" s="56"/>
      <c r="D13" s="10"/>
      <c r="E13" s="10"/>
      <c r="F13" s="10"/>
      <c r="G13" s="10"/>
      <c r="H13" s="10"/>
      <c r="I13" s="10"/>
      <c r="J13" s="7"/>
      <c r="K13" s="7"/>
      <c r="L13" s="7"/>
      <c r="N13" s="44" t="s">
        <v>246</v>
      </c>
      <c r="O13" s="46" t="s">
        <v>245</v>
      </c>
      <c r="P13" s="44" t="s">
        <v>246</v>
      </c>
      <c r="Q13" s="75" t="s">
        <v>261</v>
      </c>
      <c r="R13" s="44" t="s">
        <v>246</v>
      </c>
      <c r="S13" s="83" t="s">
        <v>348</v>
      </c>
      <c r="T13" s="44" t="s">
        <v>246</v>
      </c>
      <c r="U13" s="80" t="s">
        <v>308</v>
      </c>
    </row>
    <row r="14" spans="1:21" ht="18" x14ac:dyDescent="0.3">
      <c r="A14" s="57" t="s">
        <v>54</v>
      </c>
      <c r="B14" s="122" t="s">
        <v>55</v>
      </c>
      <c r="C14" s="122"/>
      <c r="D14" s="91" t="s">
        <v>159</v>
      </c>
      <c r="E14" s="92" t="s">
        <v>127</v>
      </c>
      <c r="F14" s="93" t="s">
        <v>47</v>
      </c>
      <c r="G14" s="94" t="s">
        <v>128</v>
      </c>
      <c r="H14" s="10"/>
      <c r="I14" s="10"/>
      <c r="J14" s="7"/>
      <c r="K14" s="7"/>
      <c r="L14" s="7"/>
      <c r="N14" s="44" t="s">
        <v>168</v>
      </c>
      <c r="O14" s="46" t="s">
        <v>167</v>
      </c>
      <c r="P14" s="44" t="s">
        <v>168</v>
      </c>
      <c r="Q14" s="73" t="s">
        <v>262</v>
      </c>
      <c r="R14" s="44" t="s">
        <v>168</v>
      </c>
      <c r="S14" s="82">
        <v>203061</v>
      </c>
      <c r="T14" s="44" t="s">
        <v>168</v>
      </c>
      <c r="U14" s="81" t="s">
        <v>309</v>
      </c>
    </row>
    <row r="15" spans="1:21" ht="18" x14ac:dyDescent="0.3">
      <c r="A15" s="58"/>
      <c r="B15" s="58"/>
      <c r="C15" s="58"/>
      <c r="D15" s="7"/>
      <c r="E15" s="7"/>
      <c r="F15" s="7"/>
      <c r="G15" s="7"/>
      <c r="H15" s="56"/>
      <c r="I15" s="56"/>
      <c r="J15" s="7"/>
      <c r="K15" s="7"/>
      <c r="L15" s="7"/>
      <c r="N15" s="44" t="s">
        <v>212</v>
      </c>
      <c r="O15" s="46" t="s">
        <v>211</v>
      </c>
      <c r="P15" s="44" t="s">
        <v>212</v>
      </c>
      <c r="Q15" s="73" t="s">
        <v>263</v>
      </c>
      <c r="R15" s="44" t="s">
        <v>212</v>
      </c>
      <c r="S15" s="82">
        <v>203047</v>
      </c>
      <c r="T15" s="44" t="s">
        <v>212</v>
      </c>
      <c r="U15" s="81" t="s">
        <v>310</v>
      </c>
    </row>
    <row r="16" spans="1:21" ht="18" x14ac:dyDescent="0.3">
      <c r="A16" s="58" t="s">
        <v>66</v>
      </c>
      <c r="B16" s="59" t="s">
        <v>134</v>
      </c>
      <c r="C16" s="59"/>
      <c r="D16" s="59"/>
      <c r="E16" s="59"/>
      <c r="F16" s="60"/>
      <c r="G16" s="7"/>
      <c r="H16" s="7"/>
      <c r="I16" s="7"/>
      <c r="J16" s="7"/>
      <c r="K16" s="7"/>
      <c r="L16" s="7"/>
      <c r="N16" s="44" t="s">
        <v>242</v>
      </c>
      <c r="O16" s="46" t="s">
        <v>241</v>
      </c>
      <c r="P16" s="44" t="s">
        <v>242</v>
      </c>
      <c r="Q16" s="76" t="s">
        <v>264</v>
      </c>
      <c r="R16" s="44" t="s">
        <v>242</v>
      </c>
      <c r="S16" s="83" t="s">
        <v>351</v>
      </c>
      <c r="T16" s="44" t="s">
        <v>242</v>
      </c>
      <c r="U16" s="80" t="s">
        <v>311</v>
      </c>
    </row>
    <row r="17" spans="1:21" s="3" customFormat="1" ht="18" x14ac:dyDescent="0.3">
      <c r="A17" s="43" t="s">
        <v>20</v>
      </c>
      <c r="B17" s="43" t="s">
        <v>21</v>
      </c>
      <c r="C17" s="43" t="s">
        <v>22</v>
      </c>
      <c r="D17" s="43" t="s">
        <v>23</v>
      </c>
      <c r="E17" s="43" t="s">
        <v>24</v>
      </c>
      <c r="F17" s="5"/>
      <c r="G17" s="10"/>
      <c r="H17" s="21"/>
      <c r="I17" s="21"/>
      <c r="J17" s="21"/>
      <c r="K17" s="21"/>
      <c r="L17" s="21"/>
      <c r="N17" s="44" t="s">
        <v>250</v>
      </c>
      <c r="O17" s="46" t="s">
        <v>249</v>
      </c>
      <c r="P17" s="44" t="s">
        <v>250</v>
      </c>
      <c r="Q17" s="72" t="s">
        <v>265</v>
      </c>
      <c r="R17" s="44" t="s">
        <v>250</v>
      </c>
      <c r="S17" s="82">
        <v>202734</v>
      </c>
      <c r="T17" s="44" t="s">
        <v>250</v>
      </c>
      <c r="U17" s="80" t="s">
        <v>312</v>
      </c>
    </row>
    <row r="18" spans="1:21" s="4" customFormat="1" ht="54" x14ac:dyDescent="0.3">
      <c r="A18" s="6" t="s">
        <v>12</v>
      </c>
      <c r="B18" s="43" t="s">
        <v>10</v>
      </c>
      <c r="C18" s="43" t="s">
        <v>137</v>
      </c>
      <c r="D18" s="43" t="s">
        <v>1</v>
      </c>
      <c r="E18" s="43" t="s">
        <v>144</v>
      </c>
      <c r="F18" s="5"/>
      <c r="G18" s="5"/>
      <c r="H18" s="7"/>
      <c r="I18" s="7"/>
      <c r="J18" s="7"/>
      <c r="K18" s="7"/>
      <c r="L18" s="7"/>
      <c r="N18" s="44" t="s">
        <v>230</v>
      </c>
      <c r="O18" s="46" t="s">
        <v>229</v>
      </c>
      <c r="P18" s="44" t="s">
        <v>230</v>
      </c>
      <c r="Q18" s="72" t="s">
        <v>266</v>
      </c>
      <c r="R18" s="44" t="s">
        <v>230</v>
      </c>
      <c r="S18" s="82">
        <v>203057</v>
      </c>
      <c r="T18" s="44" t="s">
        <v>230</v>
      </c>
      <c r="U18" s="80" t="s">
        <v>313</v>
      </c>
    </row>
    <row r="19" spans="1:21" ht="18" x14ac:dyDescent="0.3">
      <c r="A19" s="6" t="s">
        <v>13</v>
      </c>
      <c r="B19" s="43" t="s">
        <v>26</v>
      </c>
      <c r="C19" s="43" t="s">
        <v>2</v>
      </c>
      <c r="D19" s="43" t="s">
        <v>11</v>
      </c>
      <c r="E19" s="61" t="s">
        <v>3</v>
      </c>
      <c r="F19" s="5"/>
      <c r="G19" s="56"/>
      <c r="H19" s="7"/>
      <c r="I19" s="7"/>
      <c r="J19" s="7"/>
      <c r="K19" s="7"/>
      <c r="L19" s="7"/>
      <c r="N19" s="44" t="s">
        <v>236</v>
      </c>
      <c r="O19" s="46" t="s">
        <v>235</v>
      </c>
      <c r="P19" s="44" t="s">
        <v>236</v>
      </c>
      <c r="Q19" s="72" t="s">
        <v>267</v>
      </c>
      <c r="R19" s="44" t="s">
        <v>236</v>
      </c>
      <c r="S19" s="82">
        <v>203066</v>
      </c>
      <c r="T19" s="44" t="s">
        <v>236</v>
      </c>
      <c r="U19" s="80" t="s">
        <v>314</v>
      </c>
    </row>
    <row r="20" spans="1:21" s="3" customFormat="1" ht="18" x14ac:dyDescent="0.3">
      <c r="A20" s="6" t="s">
        <v>14</v>
      </c>
      <c r="B20" s="43" t="s">
        <v>5</v>
      </c>
      <c r="C20" s="8" t="s">
        <v>6</v>
      </c>
      <c r="D20" s="21" t="s">
        <v>7</v>
      </c>
      <c r="E20" s="61" t="s">
        <v>74</v>
      </c>
      <c r="F20" s="5"/>
      <c r="G20" s="10"/>
      <c r="H20" s="21"/>
      <c r="I20" s="21"/>
      <c r="J20" s="21"/>
      <c r="K20" s="21"/>
      <c r="L20" s="21"/>
      <c r="N20" s="44" t="s">
        <v>180</v>
      </c>
      <c r="O20" s="46" t="s">
        <v>179</v>
      </c>
      <c r="P20" s="44" t="s">
        <v>180</v>
      </c>
      <c r="Q20" s="72" t="s">
        <v>268</v>
      </c>
      <c r="R20" s="44" t="s">
        <v>180</v>
      </c>
      <c r="S20" s="82">
        <v>203033</v>
      </c>
      <c r="T20" s="44" t="s">
        <v>180</v>
      </c>
      <c r="U20" s="80" t="s">
        <v>315</v>
      </c>
    </row>
    <row r="21" spans="1:21" ht="18" x14ac:dyDescent="0.3">
      <c r="A21" s="6" t="s">
        <v>15</v>
      </c>
      <c r="B21" s="15">
        <v>8000</v>
      </c>
      <c r="C21" s="38"/>
      <c r="D21" s="95">
        <v>5</v>
      </c>
      <c r="E21" s="96">
        <f>B21*C21*D21</f>
        <v>0</v>
      </c>
      <c r="F21" s="39"/>
      <c r="G21" s="62"/>
      <c r="H21" s="7"/>
      <c r="I21" s="7"/>
      <c r="J21" s="7"/>
      <c r="K21" s="58"/>
      <c r="L21" s="7"/>
      <c r="N21" s="44" t="s">
        <v>166</v>
      </c>
      <c r="O21" s="46" t="s">
        <v>165</v>
      </c>
      <c r="P21" s="44" t="s">
        <v>166</v>
      </c>
      <c r="Q21" s="72" t="s">
        <v>269</v>
      </c>
      <c r="R21" s="44" t="s">
        <v>166</v>
      </c>
      <c r="S21" s="82">
        <v>203030</v>
      </c>
      <c r="T21" s="44" t="s">
        <v>166</v>
      </c>
      <c r="U21" s="80" t="s">
        <v>316</v>
      </c>
    </row>
    <row r="22" spans="1:21" ht="18" x14ac:dyDescent="0.3">
      <c r="A22" s="6" t="s">
        <v>16</v>
      </c>
      <c r="B22" s="15">
        <v>4000</v>
      </c>
      <c r="C22" s="101"/>
      <c r="D22" s="97"/>
      <c r="E22" s="96">
        <f t="shared" ref="E22:E24" si="0">B22*C22*D22</f>
        <v>0</v>
      </c>
      <c r="F22" s="39"/>
      <c r="G22" s="56"/>
      <c r="H22" s="7"/>
      <c r="I22" s="7"/>
      <c r="L22" s="7"/>
      <c r="N22" s="44" t="s">
        <v>224</v>
      </c>
      <c r="O22" s="46" t="s">
        <v>223</v>
      </c>
      <c r="P22" s="44" t="s">
        <v>224</v>
      </c>
      <c r="Q22" s="72" t="s">
        <v>270</v>
      </c>
      <c r="R22" s="44" t="s">
        <v>224</v>
      </c>
      <c r="S22" s="82">
        <v>203053</v>
      </c>
      <c r="T22" s="44" t="s">
        <v>224</v>
      </c>
      <c r="U22" s="80" t="s">
        <v>317</v>
      </c>
    </row>
    <row r="23" spans="1:21" ht="18" x14ac:dyDescent="0.3">
      <c r="A23" s="6" t="s">
        <v>17</v>
      </c>
      <c r="B23" s="15">
        <v>10000</v>
      </c>
      <c r="C23" s="101"/>
      <c r="D23" s="97"/>
      <c r="E23" s="96">
        <f t="shared" si="0"/>
        <v>0</v>
      </c>
      <c r="F23" s="5"/>
      <c r="G23" s="62"/>
      <c r="H23" s="7"/>
      <c r="I23" s="7"/>
      <c r="J23" s="7"/>
      <c r="K23" s="7"/>
      <c r="L23" s="7"/>
      <c r="N23" s="44" t="s">
        <v>162</v>
      </c>
      <c r="O23" s="46" t="s">
        <v>161</v>
      </c>
      <c r="P23" s="44" t="s">
        <v>162</v>
      </c>
      <c r="Q23" s="72" t="s">
        <v>271</v>
      </c>
      <c r="R23" s="44" t="s">
        <v>162</v>
      </c>
      <c r="S23" s="82">
        <v>203028</v>
      </c>
      <c r="T23" s="44" t="s">
        <v>162</v>
      </c>
      <c r="U23" s="80" t="s">
        <v>318</v>
      </c>
    </row>
    <row r="24" spans="1:21" ht="18.75" thickBot="1" x14ac:dyDescent="0.35">
      <c r="A24" s="63" t="s">
        <v>18</v>
      </c>
      <c r="B24" s="29">
        <v>5000</v>
      </c>
      <c r="C24" s="102"/>
      <c r="D24" s="98"/>
      <c r="E24" s="96">
        <f t="shared" si="0"/>
        <v>0</v>
      </c>
      <c r="F24" s="5"/>
      <c r="G24" s="62"/>
      <c r="H24" s="7"/>
      <c r="I24" s="7"/>
      <c r="J24" s="7"/>
      <c r="K24" s="7"/>
      <c r="L24" s="7"/>
      <c r="N24" s="44" t="s">
        <v>170</v>
      </c>
      <c r="O24" s="46" t="s">
        <v>169</v>
      </c>
      <c r="P24" s="44" t="s">
        <v>170</v>
      </c>
      <c r="Q24" s="72" t="s">
        <v>272</v>
      </c>
      <c r="R24" s="44" t="s">
        <v>170</v>
      </c>
      <c r="S24" s="82">
        <v>203031</v>
      </c>
      <c r="T24" s="44" t="s">
        <v>170</v>
      </c>
      <c r="U24" s="80" t="s">
        <v>319</v>
      </c>
    </row>
    <row r="25" spans="1:21" ht="18.75" thickBot="1" x14ac:dyDescent="0.35">
      <c r="A25" s="64" t="s">
        <v>19</v>
      </c>
      <c r="B25" s="34" t="s">
        <v>115</v>
      </c>
      <c r="C25" s="99">
        <f>SUM(C21:C24)</f>
        <v>0</v>
      </c>
      <c r="D25" s="99"/>
      <c r="E25" s="100">
        <f t="shared" ref="E25" si="1">SUM(E21:E24)</f>
        <v>0</v>
      </c>
      <c r="F25" s="5"/>
      <c r="G25" s="62"/>
      <c r="H25" s="7"/>
      <c r="I25" s="7"/>
      <c r="J25" s="7"/>
      <c r="K25" s="7"/>
      <c r="L25" s="7"/>
      <c r="N25" s="44" t="s">
        <v>210</v>
      </c>
      <c r="O25" s="46" t="s">
        <v>209</v>
      </c>
      <c r="P25" s="44" t="s">
        <v>210</v>
      </c>
      <c r="Q25" s="72" t="s">
        <v>273</v>
      </c>
      <c r="R25" s="44" t="s">
        <v>210</v>
      </c>
      <c r="S25" s="82">
        <v>203046</v>
      </c>
      <c r="T25" s="44" t="s">
        <v>210</v>
      </c>
      <c r="U25" s="80" t="s">
        <v>320</v>
      </c>
    </row>
    <row r="26" spans="1:21" ht="18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N26" s="44" t="s">
        <v>214</v>
      </c>
      <c r="O26" s="46" t="s">
        <v>213</v>
      </c>
      <c r="P26" s="44" t="s">
        <v>214</v>
      </c>
      <c r="Q26" s="72" t="s">
        <v>274</v>
      </c>
      <c r="R26" s="44" t="s">
        <v>214</v>
      </c>
      <c r="S26" s="82">
        <v>203049</v>
      </c>
      <c r="T26" s="44" t="s">
        <v>214</v>
      </c>
      <c r="U26" s="80" t="s">
        <v>321</v>
      </c>
    </row>
    <row r="27" spans="1:21" ht="18" x14ac:dyDescent="0.3">
      <c r="A27" s="58" t="s">
        <v>67</v>
      </c>
      <c r="B27" s="59" t="s">
        <v>147</v>
      </c>
      <c r="C27" s="59"/>
      <c r="D27" s="59"/>
      <c r="E27" s="59"/>
      <c r="F27" s="7"/>
      <c r="G27" s="7"/>
      <c r="H27" s="7"/>
      <c r="I27" s="7"/>
      <c r="J27" s="7"/>
      <c r="K27" s="7"/>
      <c r="L27" s="7"/>
      <c r="N27" s="44" t="s">
        <v>238</v>
      </c>
      <c r="O27" s="47" t="s">
        <v>237</v>
      </c>
      <c r="P27" s="44" t="s">
        <v>238</v>
      </c>
      <c r="Q27" s="72" t="s">
        <v>275</v>
      </c>
      <c r="R27" s="44" t="s">
        <v>238</v>
      </c>
      <c r="S27" s="82">
        <v>203067</v>
      </c>
      <c r="T27" s="44" t="s">
        <v>238</v>
      </c>
      <c r="U27" s="80" t="s">
        <v>322</v>
      </c>
    </row>
    <row r="28" spans="1:21" ht="18" x14ac:dyDescent="0.3">
      <c r="A28" s="43" t="s">
        <v>20</v>
      </c>
      <c r="B28" s="43" t="s">
        <v>21</v>
      </c>
      <c r="C28" s="43" t="s">
        <v>22</v>
      </c>
      <c r="D28" s="43" t="s">
        <v>23</v>
      </c>
      <c r="E28" s="43" t="s">
        <v>24</v>
      </c>
      <c r="F28" s="8" t="s">
        <v>25</v>
      </c>
      <c r="G28" s="9" t="s">
        <v>32</v>
      </c>
      <c r="H28" s="8" t="s">
        <v>33</v>
      </c>
      <c r="I28" s="8" t="s">
        <v>34</v>
      </c>
      <c r="J28" s="8" t="s">
        <v>35</v>
      </c>
      <c r="K28" s="8" t="s">
        <v>36</v>
      </c>
      <c r="L28" s="10"/>
      <c r="N28" s="44" t="s">
        <v>200</v>
      </c>
      <c r="O28" s="46" t="s">
        <v>199</v>
      </c>
      <c r="P28" s="44" t="s">
        <v>200</v>
      </c>
      <c r="Q28" s="72" t="s">
        <v>276</v>
      </c>
      <c r="R28" s="44" t="s">
        <v>200</v>
      </c>
      <c r="S28" s="82">
        <v>203042</v>
      </c>
      <c r="T28" s="44" t="s">
        <v>200</v>
      </c>
      <c r="U28" s="80" t="s">
        <v>323</v>
      </c>
    </row>
    <row r="29" spans="1:21" ht="91.5" customHeight="1" x14ac:dyDescent="0.3">
      <c r="A29" s="11" t="s">
        <v>56</v>
      </c>
      <c r="B29" s="12" t="s">
        <v>0</v>
      </c>
      <c r="C29" s="12" t="s">
        <v>31</v>
      </c>
      <c r="D29" s="115" t="s">
        <v>37</v>
      </c>
      <c r="E29" s="116"/>
      <c r="F29" s="116"/>
      <c r="G29" s="116"/>
      <c r="H29" s="116"/>
      <c r="I29" s="116"/>
      <c r="J29" s="117"/>
      <c r="K29" s="43" t="s">
        <v>27</v>
      </c>
      <c r="L29" s="56"/>
      <c r="N29" s="44" t="s">
        <v>204</v>
      </c>
      <c r="O29" s="46" t="s">
        <v>203</v>
      </c>
      <c r="P29" s="44" t="s">
        <v>204</v>
      </c>
      <c r="Q29" s="72" t="s">
        <v>277</v>
      </c>
      <c r="R29" s="44" t="s">
        <v>204</v>
      </c>
      <c r="S29" s="82">
        <v>203060</v>
      </c>
      <c r="T29" s="44" t="s">
        <v>204</v>
      </c>
      <c r="U29" s="80" t="s">
        <v>324</v>
      </c>
    </row>
    <row r="30" spans="1:21" ht="36" x14ac:dyDescent="0.3">
      <c r="A30" s="13" t="s">
        <v>57</v>
      </c>
      <c r="B30" s="14"/>
      <c r="C30" s="43" t="s">
        <v>2</v>
      </c>
      <c r="D30" s="43" t="s">
        <v>122</v>
      </c>
      <c r="E30" s="43" t="s">
        <v>123</v>
      </c>
      <c r="F30" s="43" t="s">
        <v>124</v>
      </c>
      <c r="G30" s="43" t="s">
        <v>125</v>
      </c>
      <c r="H30" s="43" t="s">
        <v>126</v>
      </c>
      <c r="I30" s="43" t="s">
        <v>148</v>
      </c>
      <c r="J30" s="43" t="s">
        <v>149</v>
      </c>
      <c r="K30" s="43" t="s">
        <v>3</v>
      </c>
      <c r="L30" s="56"/>
      <c r="N30" s="44" t="s">
        <v>194</v>
      </c>
      <c r="O30" s="46" t="s">
        <v>193</v>
      </c>
      <c r="P30" s="44" t="s">
        <v>194</v>
      </c>
      <c r="Q30" s="72" t="s">
        <v>278</v>
      </c>
      <c r="R30" s="44" t="s">
        <v>194</v>
      </c>
      <c r="S30" s="82">
        <v>203027</v>
      </c>
      <c r="T30" s="44" t="s">
        <v>194</v>
      </c>
      <c r="U30" s="80" t="s">
        <v>325</v>
      </c>
    </row>
    <row r="31" spans="1:21" ht="36" x14ac:dyDescent="0.3">
      <c r="A31" s="13" t="s">
        <v>58</v>
      </c>
      <c r="B31" s="43" t="s">
        <v>5</v>
      </c>
      <c r="C31" s="61" t="s">
        <v>133</v>
      </c>
      <c r="D31" s="43" t="s">
        <v>7</v>
      </c>
      <c r="E31" s="43" t="s">
        <v>64</v>
      </c>
      <c r="F31" s="43" t="s">
        <v>8</v>
      </c>
      <c r="G31" s="43" t="s">
        <v>9</v>
      </c>
      <c r="H31" s="43" t="s">
        <v>28</v>
      </c>
      <c r="I31" s="43" t="s">
        <v>29</v>
      </c>
      <c r="J31" s="43" t="s">
        <v>30</v>
      </c>
      <c r="K31" s="48" t="s">
        <v>132</v>
      </c>
      <c r="L31" s="65"/>
      <c r="N31" s="44" t="s">
        <v>178</v>
      </c>
      <c r="O31" s="46" t="s">
        <v>177</v>
      </c>
      <c r="P31" s="44" t="s">
        <v>178</v>
      </c>
      <c r="Q31" s="72" t="s">
        <v>279</v>
      </c>
      <c r="R31" s="44" t="s">
        <v>178</v>
      </c>
      <c r="S31" s="82">
        <v>203068</v>
      </c>
      <c r="T31" s="44" t="s">
        <v>178</v>
      </c>
      <c r="U31" s="80" t="s">
        <v>326</v>
      </c>
    </row>
    <row r="32" spans="1:21" ht="18" x14ac:dyDescent="0.3">
      <c r="A32" s="13" t="s">
        <v>59</v>
      </c>
      <c r="B32" s="15">
        <v>8000</v>
      </c>
      <c r="C32" s="37">
        <f>D32+E32+F32+G32+H32+I32+J32</f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6">
        <v>0</v>
      </c>
      <c r="J32" s="36">
        <v>0</v>
      </c>
      <c r="K32" s="25">
        <f>B32*C32</f>
        <v>0</v>
      </c>
      <c r="L32" s="56"/>
      <c r="N32" s="44" t="s">
        <v>184</v>
      </c>
      <c r="O32" s="46" t="s">
        <v>183</v>
      </c>
      <c r="P32" s="44" t="s">
        <v>184</v>
      </c>
      <c r="Q32" s="72" t="s">
        <v>280</v>
      </c>
      <c r="R32" s="44" t="s">
        <v>184</v>
      </c>
      <c r="S32" s="82">
        <v>203035</v>
      </c>
      <c r="T32" s="44" t="s">
        <v>184</v>
      </c>
      <c r="U32" s="80" t="s">
        <v>327</v>
      </c>
    </row>
    <row r="33" spans="1:21" ht="18" x14ac:dyDescent="0.3">
      <c r="A33" s="13" t="s">
        <v>60</v>
      </c>
      <c r="B33" s="15">
        <v>4000</v>
      </c>
      <c r="C33" s="15">
        <f t="shared" ref="C33:C35" si="2">D33+E33+F33+G33+H33+I33+J33</f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25">
        <f t="shared" ref="K33:K35" si="3">B33*C33</f>
        <v>0</v>
      </c>
      <c r="L33" s="56"/>
      <c r="N33" s="44" t="s">
        <v>222</v>
      </c>
      <c r="O33" s="46" t="s">
        <v>221</v>
      </c>
      <c r="P33" s="44" t="s">
        <v>222</v>
      </c>
      <c r="Q33" s="72" t="s">
        <v>281</v>
      </c>
      <c r="R33" s="44" t="s">
        <v>222</v>
      </c>
      <c r="S33" s="82">
        <v>203052</v>
      </c>
      <c r="T33" s="44" t="s">
        <v>222</v>
      </c>
      <c r="U33" s="80" t="s">
        <v>328</v>
      </c>
    </row>
    <row r="34" spans="1:21" ht="18" x14ac:dyDescent="0.3">
      <c r="A34" s="13" t="s">
        <v>61</v>
      </c>
      <c r="B34" s="15">
        <v>10000</v>
      </c>
      <c r="C34" s="15">
        <f t="shared" si="2"/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25">
        <f t="shared" si="3"/>
        <v>0</v>
      </c>
      <c r="L34" s="56"/>
      <c r="N34" s="44" t="s">
        <v>218</v>
      </c>
      <c r="O34" s="46" t="s">
        <v>217</v>
      </c>
      <c r="P34" s="44" t="s">
        <v>218</v>
      </c>
      <c r="Q34" s="72" t="s">
        <v>282</v>
      </c>
      <c r="R34" s="44" t="s">
        <v>218</v>
      </c>
      <c r="S34" s="82">
        <v>203050</v>
      </c>
      <c r="T34" s="44" t="s">
        <v>218</v>
      </c>
      <c r="U34" s="80" t="s">
        <v>329</v>
      </c>
    </row>
    <row r="35" spans="1:21" ht="18.75" thickBot="1" x14ac:dyDescent="0.35">
      <c r="A35" s="28" t="s">
        <v>62</v>
      </c>
      <c r="B35" s="29">
        <v>5000</v>
      </c>
      <c r="C35" s="29">
        <f t="shared" si="2"/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0">
        <f t="shared" si="3"/>
        <v>0</v>
      </c>
      <c r="L35" s="56"/>
      <c r="N35" s="44" t="s">
        <v>228</v>
      </c>
      <c r="O35" s="46" t="s">
        <v>227</v>
      </c>
      <c r="P35" s="44" t="s">
        <v>228</v>
      </c>
      <c r="Q35" s="72" t="s">
        <v>283</v>
      </c>
      <c r="R35" s="44" t="s">
        <v>228</v>
      </c>
      <c r="S35" s="82">
        <v>203055</v>
      </c>
      <c r="T35" s="44" t="s">
        <v>228</v>
      </c>
      <c r="U35" s="80" t="s">
        <v>330</v>
      </c>
    </row>
    <row r="36" spans="1:21" ht="18.75" thickBot="1" x14ac:dyDescent="0.35">
      <c r="A36" s="31" t="s">
        <v>63</v>
      </c>
      <c r="B36" s="34" t="s">
        <v>115</v>
      </c>
      <c r="C36" s="26">
        <f>SUM(C32:C35)</f>
        <v>0</v>
      </c>
      <c r="D36" s="26">
        <f t="shared" ref="D36:K36" si="4">SUM(D32:D35)</f>
        <v>0</v>
      </c>
      <c r="E36" s="26">
        <f t="shared" si="4"/>
        <v>0</v>
      </c>
      <c r="F36" s="26">
        <f t="shared" si="4"/>
        <v>0</v>
      </c>
      <c r="G36" s="26">
        <f t="shared" si="4"/>
        <v>0</v>
      </c>
      <c r="H36" s="26">
        <f t="shared" si="4"/>
        <v>0</v>
      </c>
      <c r="I36" s="26">
        <f t="shared" si="4"/>
        <v>0</v>
      </c>
      <c r="J36" s="26">
        <f t="shared" si="4"/>
        <v>0</v>
      </c>
      <c r="K36" s="32">
        <f t="shared" si="4"/>
        <v>0</v>
      </c>
      <c r="L36" s="56"/>
      <c r="N36" s="44" t="s">
        <v>206</v>
      </c>
      <c r="O36" s="46" t="s">
        <v>205</v>
      </c>
      <c r="P36" s="44" t="s">
        <v>206</v>
      </c>
      <c r="Q36" s="72" t="s">
        <v>284</v>
      </c>
      <c r="R36" s="44" t="s">
        <v>206</v>
      </c>
      <c r="S36" s="82">
        <v>203044</v>
      </c>
      <c r="T36" s="44" t="s">
        <v>206</v>
      </c>
      <c r="U36" s="80" t="s">
        <v>331</v>
      </c>
    </row>
    <row r="37" spans="1:21" ht="18" x14ac:dyDescent="0.3">
      <c r="A37" s="118" t="s">
        <v>150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56"/>
      <c r="N37" s="44" t="s">
        <v>226</v>
      </c>
      <c r="O37" s="46" t="s">
        <v>225</v>
      </c>
      <c r="P37" s="44" t="s">
        <v>226</v>
      </c>
      <c r="Q37" s="72" t="s">
        <v>285</v>
      </c>
      <c r="R37" s="44" t="s">
        <v>226</v>
      </c>
      <c r="S37" s="82">
        <v>203054</v>
      </c>
      <c r="T37" s="44" t="s">
        <v>226</v>
      </c>
      <c r="U37" s="80" t="s">
        <v>332</v>
      </c>
    </row>
    <row r="38" spans="1:21" ht="33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N38" s="44" t="s">
        <v>192</v>
      </c>
      <c r="O38" s="46" t="s">
        <v>191</v>
      </c>
      <c r="P38" s="44" t="s">
        <v>192</v>
      </c>
      <c r="Q38" s="72" t="s">
        <v>286</v>
      </c>
      <c r="R38" s="44" t="s">
        <v>192</v>
      </c>
      <c r="S38" s="82">
        <v>203039</v>
      </c>
      <c r="T38" s="44" t="s">
        <v>192</v>
      </c>
      <c r="U38" s="80" t="s">
        <v>333</v>
      </c>
    </row>
    <row r="39" spans="1:21" ht="18" x14ac:dyDescent="0.3">
      <c r="A39" s="66" t="s">
        <v>158</v>
      </c>
      <c r="B39" s="50" t="s">
        <v>135</v>
      </c>
      <c r="C39" s="7"/>
      <c r="D39" s="7"/>
      <c r="E39" s="7"/>
      <c r="F39" s="7"/>
      <c r="G39" s="7"/>
      <c r="H39" s="7"/>
      <c r="I39" s="7"/>
      <c r="J39" s="7"/>
      <c r="K39" s="7"/>
      <c r="L39" s="56"/>
      <c r="N39" s="44" t="s">
        <v>164</v>
      </c>
      <c r="O39" s="46" t="s">
        <v>163</v>
      </c>
      <c r="P39" s="44" t="s">
        <v>164</v>
      </c>
      <c r="Q39" s="72" t="s">
        <v>287</v>
      </c>
      <c r="R39" s="44" t="s">
        <v>164</v>
      </c>
      <c r="S39" s="82">
        <v>203029</v>
      </c>
      <c r="T39" s="44" t="s">
        <v>164</v>
      </c>
      <c r="U39" s="80" t="s">
        <v>334</v>
      </c>
    </row>
    <row r="40" spans="1:21" s="2" customFormat="1" ht="18" x14ac:dyDescent="0.3">
      <c r="A40" s="16" t="s">
        <v>20</v>
      </c>
      <c r="B40" s="43" t="s">
        <v>21</v>
      </c>
      <c r="C40" s="43" t="s">
        <v>22</v>
      </c>
      <c r="D40" s="43" t="s">
        <v>23</v>
      </c>
      <c r="E40" s="8" t="s">
        <v>24</v>
      </c>
      <c r="F40" s="9" t="s">
        <v>25</v>
      </c>
      <c r="G40" s="8" t="s">
        <v>32</v>
      </c>
      <c r="H40" s="10"/>
      <c r="I40" s="10"/>
      <c r="J40" s="10"/>
      <c r="K40" s="10"/>
      <c r="L40" s="10"/>
      <c r="M40" s="1"/>
      <c r="N40" s="44" t="s">
        <v>176</v>
      </c>
      <c r="O40" s="46" t="s">
        <v>175</v>
      </c>
      <c r="P40" s="44" t="s">
        <v>176</v>
      </c>
      <c r="Q40" s="72" t="s">
        <v>288</v>
      </c>
      <c r="R40" s="44" t="s">
        <v>176</v>
      </c>
      <c r="S40" s="82">
        <v>203078</v>
      </c>
      <c r="T40" s="44" t="s">
        <v>176</v>
      </c>
      <c r="U40" s="80" t="s">
        <v>335</v>
      </c>
    </row>
    <row r="41" spans="1:21" s="2" customFormat="1" ht="74.25" customHeight="1" x14ac:dyDescent="0.3">
      <c r="A41" s="17" t="s">
        <v>68</v>
      </c>
      <c r="B41" s="43" t="s">
        <v>136</v>
      </c>
      <c r="C41" s="43" t="s">
        <v>137</v>
      </c>
      <c r="D41" s="43" t="s">
        <v>1</v>
      </c>
      <c r="E41" s="43" t="s">
        <v>138</v>
      </c>
      <c r="F41" s="43" t="s">
        <v>145</v>
      </c>
      <c r="G41" s="43" t="s">
        <v>83</v>
      </c>
      <c r="H41" s="5"/>
      <c r="I41" s="5"/>
      <c r="J41" s="5"/>
      <c r="L41" s="5"/>
      <c r="M41" s="1"/>
      <c r="N41" s="44" t="s">
        <v>198</v>
      </c>
      <c r="O41" s="46" t="s">
        <v>197</v>
      </c>
      <c r="P41" s="44" t="s">
        <v>198</v>
      </c>
      <c r="Q41" s="72" t="s">
        <v>289</v>
      </c>
      <c r="R41" s="44" t="s">
        <v>198</v>
      </c>
      <c r="S41" s="82">
        <v>203041</v>
      </c>
      <c r="T41" s="44" t="s">
        <v>198</v>
      </c>
      <c r="U41" s="80" t="s">
        <v>336</v>
      </c>
    </row>
    <row r="42" spans="1:21" s="2" customFormat="1" ht="18" x14ac:dyDescent="0.3">
      <c r="A42" s="17" t="s">
        <v>69</v>
      </c>
      <c r="B42" s="43" t="s">
        <v>26</v>
      </c>
      <c r="C42" s="43" t="s">
        <v>2</v>
      </c>
      <c r="D42" s="43" t="s">
        <v>11</v>
      </c>
      <c r="E42" s="43" t="s">
        <v>3</v>
      </c>
      <c r="F42" s="43" t="s">
        <v>3</v>
      </c>
      <c r="G42" s="43" t="s">
        <v>3</v>
      </c>
      <c r="H42" s="5"/>
      <c r="I42" s="5"/>
      <c r="J42" s="5"/>
      <c r="K42" s="5"/>
      <c r="L42" s="10"/>
      <c r="M42" s="1"/>
      <c r="N42" s="44" t="s">
        <v>208</v>
      </c>
      <c r="O42" s="46" t="s">
        <v>207</v>
      </c>
      <c r="P42" s="44" t="s">
        <v>208</v>
      </c>
      <c r="Q42" s="72" t="s">
        <v>290</v>
      </c>
      <c r="R42" s="44" t="s">
        <v>208</v>
      </c>
      <c r="S42" s="82">
        <v>203045</v>
      </c>
      <c r="T42" s="44" t="s">
        <v>208</v>
      </c>
      <c r="U42" s="80" t="s">
        <v>337</v>
      </c>
    </row>
    <row r="43" spans="1:21" s="2" customFormat="1" ht="27.6" customHeight="1" x14ac:dyDescent="0.3">
      <c r="A43" s="17" t="s">
        <v>70</v>
      </c>
      <c r="B43" s="43" t="s">
        <v>5</v>
      </c>
      <c r="C43" s="43" t="s">
        <v>6</v>
      </c>
      <c r="D43" s="43" t="s">
        <v>7</v>
      </c>
      <c r="E43" s="43" t="s">
        <v>74</v>
      </c>
      <c r="F43" s="43" t="s">
        <v>139</v>
      </c>
      <c r="G43" s="43" t="s">
        <v>140</v>
      </c>
      <c r="H43" s="5"/>
      <c r="I43" s="18"/>
      <c r="J43" s="18"/>
      <c r="K43" s="18"/>
      <c r="L43" s="19"/>
      <c r="M43" s="1"/>
      <c r="N43" s="44" t="s">
        <v>216</v>
      </c>
      <c r="O43" s="46" t="s">
        <v>215</v>
      </c>
      <c r="P43" s="44" t="s">
        <v>216</v>
      </c>
      <c r="Q43" s="72" t="s">
        <v>301</v>
      </c>
      <c r="R43" s="44" t="s">
        <v>216</v>
      </c>
      <c r="S43" s="82">
        <v>203048</v>
      </c>
      <c r="T43" s="44" t="s">
        <v>216</v>
      </c>
      <c r="U43" s="80" t="s">
        <v>338</v>
      </c>
    </row>
    <row r="44" spans="1:21" ht="18" x14ac:dyDescent="0.3">
      <c r="A44" s="17" t="s">
        <v>71</v>
      </c>
      <c r="B44" s="15">
        <v>8000</v>
      </c>
      <c r="C44" s="38"/>
      <c r="D44" s="101">
        <v>5</v>
      </c>
      <c r="E44" s="96">
        <f>B44*C44*D44</f>
        <v>0</v>
      </c>
      <c r="F44" s="38"/>
      <c r="G44" s="96">
        <f>E44+F44</f>
        <v>0</v>
      </c>
      <c r="H44" s="67"/>
      <c r="I44" s="62"/>
      <c r="J44" s="56"/>
      <c r="K44" s="56"/>
      <c r="L44" s="56"/>
      <c r="N44" s="44" t="s">
        <v>252</v>
      </c>
      <c r="O44" s="47" t="s">
        <v>251</v>
      </c>
      <c r="P44" s="44" t="s">
        <v>252</v>
      </c>
      <c r="Q44" s="77" t="s">
        <v>300</v>
      </c>
      <c r="R44" s="44" t="s">
        <v>252</v>
      </c>
      <c r="S44" s="84" t="s">
        <v>350</v>
      </c>
      <c r="T44" s="44" t="s">
        <v>252</v>
      </c>
      <c r="U44" s="77"/>
    </row>
    <row r="45" spans="1:21" ht="18.75" thickBot="1" x14ac:dyDescent="0.35">
      <c r="A45" s="11" t="s">
        <v>72</v>
      </c>
      <c r="B45" s="29">
        <v>10000</v>
      </c>
      <c r="C45" s="102">
        <v>0</v>
      </c>
      <c r="D45" s="102">
        <v>0</v>
      </c>
      <c r="E45" s="103">
        <f>B45*C45*D45</f>
        <v>0</v>
      </c>
      <c r="F45" s="103">
        <v>0</v>
      </c>
      <c r="G45" s="103">
        <f>E45+F45</f>
        <v>0</v>
      </c>
      <c r="H45" s="39"/>
      <c r="I45" s="5"/>
      <c r="J45" s="56"/>
      <c r="K45" s="56"/>
      <c r="L45" s="56"/>
      <c r="N45" s="45" t="s">
        <v>254</v>
      </c>
      <c r="O45" s="46" t="s">
        <v>253</v>
      </c>
      <c r="P45" s="45" t="s">
        <v>254</v>
      </c>
      <c r="Q45" s="77" t="s">
        <v>299</v>
      </c>
      <c r="R45" s="45" t="s">
        <v>254</v>
      </c>
      <c r="S45" s="84">
        <v>100522</v>
      </c>
      <c r="T45" s="45" t="s">
        <v>254</v>
      </c>
      <c r="U45" s="77"/>
    </row>
    <row r="46" spans="1:21" ht="18.75" thickBot="1" x14ac:dyDescent="0.35">
      <c r="A46" s="31" t="s">
        <v>73</v>
      </c>
      <c r="B46" s="34" t="s">
        <v>65</v>
      </c>
      <c r="C46" s="104">
        <f>SUM(C44:C45)</f>
        <v>0</v>
      </c>
      <c r="D46" s="104"/>
      <c r="E46" s="104">
        <f t="shared" ref="E46:G46" si="5">SUM(E44:E45)</f>
        <v>0</v>
      </c>
      <c r="F46" s="104">
        <f>SUM(F44:F45)</f>
        <v>0</v>
      </c>
      <c r="G46" s="105">
        <f t="shared" si="5"/>
        <v>0</v>
      </c>
      <c r="H46" s="5"/>
      <c r="I46" s="5"/>
      <c r="J46" s="56"/>
      <c r="K46" s="56"/>
      <c r="L46" s="56"/>
      <c r="N46" s="45" t="s">
        <v>174</v>
      </c>
      <c r="O46" s="46" t="s">
        <v>173</v>
      </c>
      <c r="P46" s="45" t="s">
        <v>174</v>
      </c>
      <c r="Q46" s="72" t="s">
        <v>298</v>
      </c>
      <c r="R46" s="45" t="s">
        <v>174</v>
      </c>
      <c r="S46" s="82">
        <v>203058</v>
      </c>
      <c r="T46" s="45" t="s">
        <v>174</v>
      </c>
      <c r="U46" s="80" t="s">
        <v>339</v>
      </c>
    </row>
    <row r="47" spans="1:21" ht="18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N47" s="44" t="s">
        <v>190</v>
      </c>
      <c r="O47" s="46" t="s">
        <v>189</v>
      </c>
      <c r="P47" s="44" t="s">
        <v>190</v>
      </c>
      <c r="Q47" s="72" t="s">
        <v>297</v>
      </c>
      <c r="R47" s="44" t="s">
        <v>190</v>
      </c>
      <c r="S47" s="82">
        <v>203069</v>
      </c>
      <c r="T47" s="44" t="s">
        <v>190</v>
      </c>
      <c r="U47" s="80" t="s">
        <v>340</v>
      </c>
    </row>
    <row r="48" spans="1:21" ht="18" x14ac:dyDescent="0.3">
      <c r="A48" s="66" t="s">
        <v>75</v>
      </c>
      <c r="B48" s="50" t="s">
        <v>142</v>
      </c>
      <c r="C48" s="7"/>
      <c r="D48" s="7"/>
      <c r="E48" s="7"/>
      <c r="F48" s="7"/>
      <c r="G48" s="7"/>
      <c r="H48" s="7"/>
      <c r="I48" s="7"/>
      <c r="J48" s="7"/>
      <c r="K48" s="7"/>
      <c r="L48" s="7"/>
      <c r="N48" s="44" t="s">
        <v>182</v>
      </c>
      <c r="O48" s="46" t="s">
        <v>181</v>
      </c>
      <c r="P48" s="44" t="s">
        <v>182</v>
      </c>
      <c r="Q48" s="72" t="s">
        <v>296</v>
      </c>
      <c r="R48" s="44" t="s">
        <v>182</v>
      </c>
      <c r="S48" s="82">
        <v>203034</v>
      </c>
      <c r="T48" s="44" t="s">
        <v>182</v>
      </c>
      <c r="U48" s="80" t="s">
        <v>341</v>
      </c>
    </row>
    <row r="49" spans="1:21" s="2" customFormat="1" ht="18" x14ac:dyDescent="0.3">
      <c r="A49" s="43" t="s">
        <v>20</v>
      </c>
      <c r="B49" s="43" t="s">
        <v>21</v>
      </c>
      <c r="C49" s="43" t="s">
        <v>22</v>
      </c>
      <c r="D49" s="43" t="s">
        <v>23</v>
      </c>
      <c r="E49" s="8" t="s">
        <v>24</v>
      </c>
      <c r="F49" s="43" t="s">
        <v>25</v>
      </c>
      <c r="G49" s="8" t="s">
        <v>32</v>
      </c>
      <c r="H49" s="20"/>
      <c r="I49" s="10"/>
      <c r="J49" s="10"/>
      <c r="K49" s="10"/>
      <c r="L49" s="10"/>
      <c r="N49" s="44" t="s">
        <v>186</v>
      </c>
      <c r="O49" s="46" t="s">
        <v>185</v>
      </c>
      <c r="P49" s="44" t="s">
        <v>186</v>
      </c>
      <c r="Q49" s="72" t="s">
        <v>295</v>
      </c>
      <c r="R49" s="44" t="s">
        <v>186</v>
      </c>
      <c r="S49" s="82">
        <v>203036</v>
      </c>
      <c r="T49" s="44" t="s">
        <v>186</v>
      </c>
      <c r="U49" s="80" t="s">
        <v>342</v>
      </c>
    </row>
    <row r="50" spans="1:21" s="2" customFormat="1" ht="69.75" customHeight="1" x14ac:dyDescent="0.3">
      <c r="A50" s="17" t="s">
        <v>76</v>
      </c>
      <c r="B50" s="43" t="s">
        <v>136</v>
      </c>
      <c r="C50" s="43" t="s">
        <v>141</v>
      </c>
      <c r="D50" s="43" t="s">
        <v>1</v>
      </c>
      <c r="E50" s="43" t="s">
        <v>138</v>
      </c>
      <c r="F50" s="43" t="s">
        <v>145</v>
      </c>
      <c r="G50" s="43" t="s">
        <v>83</v>
      </c>
      <c r="H50" s="5"/>
      <c r="I50" s="5"/>
      <c r="J50" s="5"/>
      <c r="K50" s="5"/>
      <c r="L50" s="5"/>
      <c r="M50" s="4"/>
      <c r="N50" s="44" t="s">
        <v>248</v>
      </c>
      <c r="O50" s="46" t="s">
        <v>247</v>
      </c>
      <c r="P50" s="44" t="s">
        <v>248</v>
      </c>
      <c r="Q50" s="78" t="s">
        <v>294</v>
      </c>
      <c r="R50" s="44" t="s">
        <v>248</v>
      </c>
      <c r="S50" s="83">
        <v>202744</v>
      </c>
      <c r="T50" s="44" t="s">
        <v>248</v>
      </c>
      <c r="U50" s="80" t="s">
        <v>343</v>
      </c>
    </row>
    <row r="51" spans="1:21" ht="18" x14ac:dyDescent="0.3">
      <c r="A51" s="17" t="s">
        <v>77</v>
      </c>
      <c r="B51" s="43" t="s">
        <v>26</v>
      </c>
      <c r="C51" s="43" t="s">
        <v>2</v>
      </c>
      <c r="D51" s="43" t="s">
        <v>11</v>
      </c>
      <c r="E51" s="43" t="s">
        <v>3</v>
      </c>
      <c r="F51" s="43" t="s">
        <v>3</v>
      </c>
      <c r="G51" s="43" t="s">
        <v>3</v>
      </c>
      <c r="H51" s="5"/>
      <c r="I51" s="5"/>
      <c r="J51" s="10"/>
      <c r="K51" s="10"/>
      <c r="L51" s="10"/>
      <c r="N51" s="44" t="s">
        <v>240</v>
      </c>
      <c r="O51" s="46" t="s">
        <v>239</v>
      </c>
      <c r="P51" s="44" t="s">
        <v>240</v>
      </c>
      <c r="Q51" s="74" t="s">
        <v>293</v>
      </c>
      <c r="R51" s="44" t="s">
        <v>240</v>
      </c>
      <c r="S51" s="83" t="s">
        <v>349</v>
      </c>
      <c r="T51" s="44" t="s">
        <v>240</v>
      </c>
      <c r="U51" s="80" t="s">
        <v>344</v>
      </c>
    </row>
    <row r="52" spans="1:21" s="4" customFormat="1" ht="23.45" customHeight="1" x14ac:dyDescent="0.3">
      <c r="A52" s="17" t="s">
        <v>78</v>
      </c>
      <c r="B52" s="43" t="s">
        <v>5</v>
      </c>
      <c r="C52" s="43" t="s">
        <v>6</v>
      </c>
      <c r="D52" s="43" t="s">
        <v>7</v>
      </c>
      <c r="E52" s="43" t="s">
        <v>74</v>
      </c>
      <c r="F52" s="43" t="s">
        <v>139</v>
      </c>
      <c r="G52" s="43" t="s">
        <v>140</v>
      </c>
      <c r="H52" s="5"/>
      <c r="I52" s="5"/>
      <c r="J52" s="5"/>
      <c r="K52" s="5"/>
      <c r="L52" s="5"/>
      <c r="N52" s="44" t="s">
        <v>196</v>
      </c>
      <c r="O52" s="46" t="s">
        <v>195</v>
      </c>
      <c r="P52" s="44" t="s">
        <v>196</v>
      </c>
      <c r="Q52" s="73" t="s">
        <v>292</v>
      </c>
      <c r="R52" s="44" t="s">
        <v>196</v>
      </c>
      <c r="S52" s="82">
        <v>203040</v>
      </c>
      <c r="T52" s="44" t="s">
        <v>196</v>
      </c>
      <c r="U52" s="80" t="s">
        <v>345</v>
      </c>
    </row>
    <row r="53" spans="1:21" ht="18" x14ac:dyDescent="0.3">
      <c r="A53" s="17" t="s">
        <v>79</v>
      </c>
      <c r="B53" s="15">
        <v>8000</v>
      </c>
      <c r="C53" s="101">
        <v>0</v>
      </c>
      <c r="D53" s="101">
        <v>0</v>
      </c>
      <c r="E53" s="96">
        <f>B53*C53*D53</f>
        <v>0</v>
      </c>
      <c r="F53" s="96">
        <v>0</v>
      </c>
      <c r="G53" s="96">
        <f>E53+F53</f>
        <v>0</v>
      </c>
      <c r="H53" s="39"/>
      <c r="I53" s="56"/>
      <c r="J53" s="56"/>
      <c r="K53" s="62"/>
      <c r="L53" s="62"/>
      <c r="N53" s="44" t="s">
        <v>232</v>
      </c>
      <c r="O53" s="46" t="s">
        <v>231</v>
      </c>
      <c r="P53" s="44" t="s">
        <v>232</v>
      </c>
      <c r="Q53" s="73" t="s">
        <v>291</v>
      </c>
      <c r="R53" s="44" t="s">
        <v>232</v>
      </c>
      <c r="S53" s="82">
        <v>203064</v>
      </c>
      <c r="T53" s="44" t="s">
        <v>232</v>
      </c>
      <c r="U53" s="80" t="s">
        <v>346</v>
      </c>
    </row>
    <row r="54" spans="1:21" ht="18.75" thickBot="1" x14ac:dyDescent="0.35">
      <c r="A54" s="11" t="s">
        <v>80</v>
      </c>
      <c r="B54" s="29">
        <v>10000</v>
      </c>
      <c r="C54" s="102">
        <v>0</v>
      </c>
      <c r="D54" s="102">
        <v>0</v>
      </c>
      <c r="E54" s="103">
        <f>B54*C54*D54</f>
        <v>0</v>
      </c>
      <c r="F54" s="103">
        <v>0</v>
      </c>
      <c r="G54" s="103">
        <f>E54+F54</f>
        <v>0</v>
      </c>
      <c r="H54" s="39"/>
      <c r="I54" s="56"/>
      <c r="J54" s="56"/>
      <c r="K54" s="5"/>
      <c r="L54" s="5"/>
    </row>
    <row r="55" spans="1:21" ht="37.5" customHeight="1" thickBot="1" x14ac:dyDescent="0.35">
      <c r="A55" s="31" t="s">
        <v>81</v>
      </c>
      <c r="B55" s="34" t="s">
        <v>143</v>
      </c>
      <c r="C55" s="104">
        <f>SUM(C53:C54)</f>
        <v>0</v>
      </c>
      <c r="D55" s="104"/>
      <c r="E55" s="104">
        <f t="shared" ref="E55:G55" si="6">SUM(E53:E54)</f>
        <v>0</v>
      </c>
      <c r="F55" s="104">
        <v>0</v>
      </c>
      <c r="G55" s="105">
        <f t="shared" si="6"/>
        <v>0</v>
      </c>
      <c r="H55" s="5"/>
      <c r="I55" s="56"/>
      <c r="J55" s="56"/>
      <c r="K55" s="5"/>
      <c r="L55" s="5"/>
    </row>
    <row r="56" spans="1:21" ht="18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21" ht="18" x14ac:dyDescent="0.3">
      <c r="A57" s="58" t="s">
        <v>82</v>
      </c>
      <c r="B57" s="50" t="s">
        <v>102</v>
      </c>
      <c r="C57" s="50"/>
      <c r="D57" s="50"/>
      <c r="E57" s="7"/>
      <c r="F57" s="7"/>
      <c r="G57" s="7"/>
      <c r="H57" s="7"/>
      <c r="I57" s="7"/>
      <c r="J57" s="7"/>
      <c r="K57" s="7"/>
      <c r="L57" s="7"/>
    </row>
    <row r="58" spans="1:21" ht="18" x14ac:dyDescent="0.3">
      <c r="A58" s="43" t="s">
        <v>20</v>
      </c>
      <c r="B58" s="43" t="s">
        <v>21</v>
      </c>
      <c r="C58" s="43" t="s">
        <v>22</v>
      </c>
      <c r="D58" s="7"/>
      <c r="E58" s="7"/>
      <c r="F58" s="7"/>
      <c r="G58" s="7"/>
      <c r="H58" s="7"/>
      <c r="I58" s="7"/>
      <c r="J58" s="7"/>
      <c r="K58" s="7"/>
      <c r="L58" s="7"/>
    </row>
    <row r="59" spans="1:21" s="2" customFormat="1" ht="90" x14ac:dyDescent="0.25">
      <c r="A59" s="17" t="s">
        <v>84</v>
      </c>
      <c r="B59" s="43" t="s">
        <v>130</v>
      </c>
      <c r="C59" s="43" t="s">
        <v>89</v>
      </c>
      <c r="D59" s="21"/>
      <c r="E59" s="21"/>
      <c r="F59" s="21"/>
      <c r="G59" s="21"/>
      <c r="H59" s="21"/>
      <c r="I59" s="21"/>
      <c r="J59" s="21"/>
      <c r="K59" s="21"/>
      <c r="L59" s="21"/>
      <c r="N59" s="86"/>
      <c r="O59" s="86"/>
      <c r="P59" s="86"/>
      <c r="Q59" s="86"/>
      <c r="R59" s="86"/>
      <c r="S59" s="86"/>
      <c r="T59" s="86"/>
      <c r="U59" s="86"/>
    </row>
    <row r="60" spans="1:21" ht="18" x14ac:dyDescent="0.3">
      <c r="A60" s="17" t="s">
        <v>85</v>
      </c>
      <c r="B60" s="43" t="s">
        <v>3</v>
      </c>
      <c r="C60" s="43" t="s">
        <v>3</v>
      </c>
      <c r="D60" s="7"/>
      <c r="E60" s="7"/>
      <c r="F60" s="7"/>
      <c r="G60" s="7"/>
      <c r="H60" s="7"/>
      <c r="I60" s="7"/>
      <c r="J60" s="7"/>
      <c r="K60" s="7"/>
      <c r="L60" s="7"/>
    </row>
    <row r="61" spans="1:21" ht="18.75" thickBot="1" x14ac:dyDescent="0.35">
      <c r="A61" s="11" t="s">
        <v>86</v>
      </c>
      <c r="B61" s="68" t="s">
        <v>151</v>
      </c>
      <c r="C61" s="12" t="s">
        <v>118</v>
      </c>
      <c r="D61" s="7"/>
      <c r="E61" s="7"/>
      <c r="F61" s="7"/>
      <c r="G61" s="7"/>
      <c r="H61" s="7"/>
      <c r="I61" s="7"/>
      <c r="J61" s="7"/>
      <c r="K61" s="7"/>
      <c r="L61" s="7"/>
    </row>
    <row r="62" spans="1:21" ht="18.75" thickBot="1" x14ac:dyDescent="0.35">
      <c r="A62" s="31" t="s">
        <v>87</v>
      </c>
      <c r="B62" s="33">
        <f>E25</f>
        <v>0</v>
      </c>
      <c r="C62" s="27">
        <f>B62*0.02</f>
        <v>0</v>
      </c>
      <c r="D62" s="7"/>
      <c r="E62" s="7"/>
      <c r="F62" s="7"/>
      <c r="G62" s="7"/>
      <c r="H62" s="7"/>
      <c r="I62" s="7"/>
      <c r="J62" s="7"/>
      <c r="K62" s="7"/>
      <c r="L62" s="7"/>
    </row>
    <row r="63" spans="1:21" ht="18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21" ht="18" x14ac:dyDescent="0.3">
      <c r="A64" s="58" t="s">
        <v>88</v>
      </c>
      <c r="B64" s="127" t="s">
        <v>101</v>
      </c>
      <c r="C64" s="127"/>
      <c r="D64" s="127"/>
      <c r="E64" s="7"/>
      <c r="F64" s="7"/>
      <c r="G64" s="7"/>
      <c r="H64" s="7"/>
      <c r="I64" s="7"/>
      <c r="J64" s="7"/>
      <c r="K64" s="7"/>
      <c r="L64" s="7"/>
    </row>
    <row r="65" spans="1:21" ht="18" x14ac:dyDescent="0.3">
      <c r="A65" s="43" t="s">
        <v>20</v>
      </c>
      <c r="B65" s="43" t="s">
        <v>21</v>
      </c>
      <c r="C65" s="43" t="s">
        <v>22</v>
      </c>
      <c r="D65" s="7"/>
      <c r="E65" s="7"/>
      <c r="F65" s="7"/>
      <c r="G65" s="7"/>
      <c r="H65" s="7"/>
      <c r="I65" s="7"/>
      <c r="J65" s="7"/>
      <c r="K65" s="7"/>
      <c r="L65" s="7"/>
    </row>
    <row r="66" spans="1:21" s="2" customFormat="1" ht="90" x14ac:dyDescent="0.25">
      <c r="A66" s="17" t="s">
        <v>103</v>
      </c>
      <c r="B66" s="43" t="s">
        <v>131</v>
      </c>
      <c r="C66" s="43" t="s">
        <v>90</v>
      </c>
      <c r="D66" s="21"/>
      <c r="E66" s="21"/>
      <c r="F66" s="21"/>
      <c r="G66" s="21"/>
      <c r="H66" s="21"/>
      <c r="I66" s="21"/>
      <c r="J66" s="21"/>
      <c r="K66" s="21"/>
      <c r="L66" s="21"/>
      <c r="N66" s="86"/>
      <c r="O66" s="86"/>
      <c r="P66" s="86"/>
      <c r="Q66" s="86"/>
      <c r="R66" s="86"/>
      <c r="S66" s="86"/>
      <c r="T66" s="86"/>
      <c r="U66" s="86"/>
    </row>
    <row r="67" spans="1:21" ht="18" x14ac:dyDescent="0.3">
      <c r="A67" s="17" t="s">
        <v>104</v>
      </c>
      <c r="B67" s="43" t="s">
        <v>3</v>
      </c>
      <c r="C67" s="43" t="s">
        <v>3</v>
      </c>
      <c r="D67" s="7"/>
      <c r="E67" s="7"/>
      <c r="F67" s="7"/>
      <c r="G67" s="7"/>
      <c r="H67" s="7"/>
      <c r="I67" s="7"/>
      <c r="J67" s="7"/>
      <c r="K67" s="7"/>
      <c r="L67" s="7"/>
    </row>
    <row r="68" spans="1:21" ht="18.75" thickBot="1" x14ac:dyDescent="0.35">
      <c r="A68" s="11" t="s">
        <v>105</v>
      </c>
      <c r="B68" s="68" t="s">
        <v>146</v>
      </c>
      <c r="C68" s="12" t="s">
        <v>118</v>
      </c>
      <c r="D68" s="7"/>
      <c r="E68" s="7"/>
      <c r="F68" s="7"/>
      <c r="G68" s="7"/>
      <c r="H68" s="7"/>
      <c r="I68" s="7"/>
      <c r="J68" s="7"/>
      <c r="K68" s="7"/>
      <c r="L68" s="7"/>
    </row>
    <row r="69" spans="1:21" ht="18.75" thickBot="1" x14ac:dyDescent="0.35">
      <c r="A69" s="31" t="s">
        <v>106</v>
      </c>
      <c r="B69" s="33">
        <f>K36</f>
        <v>0</v>
      </c>
      <c r="C69" s="27">
        <f>B69*0.02</f>
        <v>0</v>
      </c>
      <c r="D69" s="7"/>
      <c r="E69" s="7"/>
      <c r="F69" s="7"/>
      <c r="G69" s="7"/>
      <c r="H69" s="7"/>
      <c r="I69" s="7"/>
      <c r="J69" s="7"/>
      <c r="K69" s="7"/>
      <c r="L69" s="7"/>
    </row>
    <row r="70" spans="1:21" ht="18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21" ht="18" x14ac:dyDescent="0.3">
      <c r="A71" s="58" t="s">
        <v>97</v>
      </c>
      <c r="B71" s="50" t="s">
        <v>100</v>
      </c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21" ht="18" x14ac:dyDescent="0.3">
      <c r="A72" s="43" t="s">
        <v>20</v>
      </c>
      <c r="B72" s="43" t="s">
        <v>21</v>
      </c>
      <c r="C72" s="43" t="s">
        <v>22</v>
      </c>
      <c r="D72" s="43" t="s">
        <v>23</v>
      </c>
      <c r="E72" s="43" t="s">
        <v>24</v>
      </c>
      <c r="F72" s="43" t="s">
        <v>24</v>
      </c>
      <c r="G72" s="5"/>
      <c r="H72" s="5"/>
      <c r="I72" s="7"/>
      <c r="J72" s="7"/>
      <c r="K72" s="7"/>
      <c r="L72" s="7"/>
      <c r="N72" s="87"/>
      <c r="O72" s="87"/>
      <c r="P72" s="87"/>
      <c r="Q72" s="87"/>
      <c r="R72" s="87"/>
      <c r="S72" s="87"/>
      <c r="T72" s="87"/>
      <c r="U72" s="87"/>
    </row>
    <row r="73" spans="1:21" s="2" customFormat="1" ht="72" customHeight="1" x14ac:dyDescent="0.25">
      <c r="A73" s="22" t="s">
        <v>107</v>
      </c>
      <c r="B73" s="128" t="s">
        <v>91</v>
      </c>
      <c r="C73" s="43" t="s">
        <v>129</v>
      </c>
      <c r="D73" s="43" t="s">
        <v>154</v>
      </c>
      <c r="E73" s="43" t="s">
        <v>119</v>
      </c>
      <c r="F73" s="43" t="s">
        <v>120</v>
      </c>
      <c r="G73" s="5"/>
      <c r="H73" s="5"/>
      <c r="I73" s="21"/>
      <c r="J73" s="21"/>
      <c r="K73" s="21"/>
      <c r="L73" s="21"/>
      <c r="N73" s="110"/>
      <c r="O73" s="110"/>
      <c r="P73" s="88"/>
      <c r="Q73" s="88"/>
      <c r="R73" s="88"/>
      <c r="S73" s="88"/>
      <c r="T73" s="88"/>
      <c r="U73" s="88"/>
    </row>
    <row r="74" spans="1:21" ht="18" x14ac:dyDescent="0.3">
      <c r="A74" s="22" t="s">
        <v>108</v>
      </c>
      <c r="B74" s="128"/>
      <c r="C74" s="43" t="s">
        <v>3</v>
      </c>
      <c r="D74" s="43" t="s">
        <v>3</v>
      </c>
      <c r="E74" s="43" t="s">
        <v>3</v>
      </c>
      <c r="F74" s="43" t="s">
        <v>3</v>
      </c>
      <c r="G74" s="5"/>
      <c r="H74" s="5"/>
      <c r="I74" s="7"/>
      <c r="J74" s="7"/>
      <c r="K74" s="7"/>
      <c r="L74" s="7"/>
      <c r="N74" s="87"/>
      <c r="O74" s="87"/>
      <c r="P74" s="87"/>
      <c r="Q74" s="87"/>
      <c r="R74" s="87"/>
      <c r="S74" s="87"/>
      <c r="T74" s="87"/>
      <c r="U74" s="87"/>
    </row>
    <row r="75" spans="1:21" ht="18" x14ac:dyDescent="0.3">
      <c r="A75" s="17" t="s">
        <v>109</v>
      </c>
      <c r="B75" s="43" t="s">
        <v>4</v>
      </c>
      <c r="C75" s="43" t="s">
        <v>5</v>
      </c>
      <c r="D75" s="43" t="s">
        <v>6</v>
      </c>
      <c r="E75" s="43" t="s">
        <v>7</v>
      </c>
      <c r="F75" s="43" t="s">
        <v>121</v>
      </c>
      <c r="G75" s="5"/>
      <c r="H75" s="5"/>
      <c r="I75" s="7"/>
      <c r="J75" s="7"/>
      <c r="K75" s="7"/>
      <c r="L75" s="7"/>
      <c r="N75" s="87"/>
      <c r="O75" s="87"/>
      <c r="P75" s="87"/>
      <c r="Q75" s="87"/>
      <c r="R75" s="87"/>
      <c r="S75" s="87"/>
      <c r="T75" s="87"/>
      <c r="U75" s="87"/>
    </row>
    <row r="76" spans="1:21" ht="18" x14ac:dyDescent="0.3">
      <c r="A76" s="17" t="s">
        <v>110</v>
      </c>
      <c r="B76" s="43" t="s">
        <v>83</v>
      </c>
      <c r="C76" s="15">
        <f>E25</f>
        <v>0</v>
      </c>
      <c r="D76" s="15">
        <f>G46</f>
        <v>0</v>
      </c>
      <c r="E76" s="15">
        <f>C62</f>
        <v>0</v>
      </c>
      <c r="F76" s="15">
        <f>C76+D76+E76</f>
        <v>0</v>
      </c>
      <c r="G76" s="5"/>
      <c r="H76" s="56"/>
      <c r="I76" s="7"/>
      <c r="J76" s="7"/>
      <c r="K76" s="7"/>
      <c r="L76" s="7"/>
    </row>
    <row r="77" spans="1:21" ht="33.75" customHeight="1" thickBot="1" x14ac:dyDescent="0.35">
      <c r="A77" s="11" t="s">
        <v>152</v>
      </c>
      <c r="B77" s="12" t="s">
        <v>92</v>
      </c>
      <c r="C77" s="29">
        <f>K36</f>
        <v>0</v>
      </c>
      <c r="D77" s="29">
        <f>G55</f>
        <v>0</v>
      </c>
      <c r="E77" s="29">
        <f>C69</f>
        <v>0</v>
      </c>
      <c r="F77" s="29">
        <f>C77+D77+E77</f>
        <v>0</v>
      </c>
      <c r="G77" s="5"/>
      <c r="H77" s="56"/>
      <c r="I77" s="7"/>
      <c r="J77" s="7"/>
      <c r="K77" s="7"/>
      <c r="L77" s="7"/>
    </row>
    <row r="78" spans="1:21" ht="36.75" thickBot="1" x14ac:dyDescent="0.35">
      <c r="A78" s="31" t="s">
        <v>153</v>
      </c>
      <c r="B78" s="34" t="s">
        <v>157</v>
      </c>
      <c r="C78" s="26">
        <f>SUM(C76:C77)</f>
        <v>0</v>
      </c>
      <c r="D78" s="26">
        <f t="shared" ref="D78:F78" si="7">SUM(D76:D77)</f>
        <v>0</v>
      </c>
      <c r="E78" s="26">
        <f t="shared" si="7"/>
        <v>0</v>
      </c>
      <c r="F78" s="27">
        <f t="shared" si="7"/>
        <v>0</v>
      </c>
      <c r="G78" s="5"/>
      <c r="H78" s="56"/>
      <c r="I78" s="7"/>
      <c r="J78" s="7"/>
      <c r="K78" s="7"/>
      <c r="L78" s="7"/>
    </row>
    <row r="79" spans="1:21" ht="18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21" ht="18" x14ac:dyDescent="0.3">
      <c r="A80" s="58" t="s">
        <v>98</v>
      </c>
      <c r="B80" s="50" t="s">
        <v>99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21" ht="18" x14ac:dyDescent="0.3">
      <c r="A81" s="43" t="s">
        <v>20</v>
      </c>
      <c r="B81" s="43" t="s">
        <v>21</v>
      </c>
      <c r="C81" s="43" t="s">
        <v>22</v>
      </c>
      <c r="D81" s="115" t="s">
        <v>23</v>
      </c>
      <c r="E81" s="117"/>
      <c r="F81" s="7"/>
      <c r="G81" s="7"/>
      <c r="H81" s="7"/>
      <c r="I81" s="7"/>
      <c r="J81" s="7"/>
      <c r="K81" s="7"/>
      <c r="L81" s="7"/>
    </row>
    <row r="82" spans="1:21" ht="52.5" customHeight="1" x14ac:dyDescent="0.3">
      <c r="A82" s="17" t="s">
        <v>111</v>
      </c>
      <c r="B82" s="43" t="s">
        <v>93</v>
      </c>
      <c r="C82" s="43" t="s">
        <v>94</v>
      </c>
      <c r="D82" s="115" t="s">
        <v>116</v>
      </c>
      <c r="E82" s="117"/>
      <c r="F82" s="7"/>
      <c r="G82" s="7"/>
      <c r="H82" s="7"/>
      <c r="I82" s="7"/>
      <c r="J82" s="7"/>
      <c r="K82" s="7"/>
      <c r="L82" s="7"/>
    </row>
    <row r="83" spans="1:21" s="3" customFormat="1" ht="18" x14ac:dyDescent="0.3">
      <c r="A83" s="17" t="s">
        <v>112</v>
      </c>
      <c r="B83" s="23" t="s">
        <v>3</v>
      </c>
      <c r="C83" s="43" t="s">
        <v>3</v>
      </c>
      <c r="D83" s="133" t="s">
        <v>3</v>
      </c>
      <c r="E83" s="134"/>
      <c r="F83" s="21"/>
      <c r="G83" s="21"/>
      <c r="H83" s="21"/>
      <c r="I83" s="21"/>
      <c r="J83" s="21"/>
      <c r="K83" s="21"/>
      <c r="L83" s="21"/>
      <c r="N83" s="89"/>
      <c r="O83" s="89"/>
      <c r="P83" s="89"/>
      <c r="Q83" s="89"/>
      <c r="R83" s="89"/>
      <c r="S83" s="89"/>
      <c r="T83" s="89"/>
      <c r="U83" s="89"/>
    </row>
    <row r="84" spans="1:21" s="3" customFormat="1" ht="18.75" thickBot="1" x14ac:dyDescent="0.35">
      <c r="A84" s="11" t="s">
        <v>113</v>
      </c>
      <c r="B84" s="69" t="s">
        <v>155</v>
      </c>
      <c r="C84" s="12" t="s">
        <v>5</v>
      </c>
      <c r="D84" s="129" t="s">
        <v>117</v>
      </c>
      <c r="E84" s="130"/>
      <c r="F84" s="70"/>
      <c r="G84" s="21"/>
      <c r="H84" s="21"/>
      <c r="I84" s="21"/>
      <c r="J84" s="21"/>
      <c r="K84" s="21"/>
      <c r="L84" s="21"/>
      <c r="N84" s="89"/>
      <c r="O84" s="89"/>
      <c r="P84" s="89"/>
      <c r="Q84" s="89"/>
      <c r="R84" s="89"/>
      <c r="S84" s="89"/>
      <c r="T84" s="89"/>
      <c r="U84" s="89"/>
    </row>
    <row r="85" spans="1:21" ht="18.75" thickBot="1" x14ac:dyDescent="0.35">
      <c r="A85" s="31" t="s">
        <v>114</v>
      </c>
      <c r="B85" s="106">
        <f>F78</f>
        <v>0</v>
      </c>
      <c r="C85" s="107">
        <v>0</v>
      </c>
      <c r="D85" s="131">
        <f>B85</f>
        <v>0</v>
      </c>
      <c r="E85" s="132"/>
      <c r="F85" s="7"/>
      <c r="G85" s="7"/>
      <c r="H85" s="7"/>
      <c r="I85" s="7"/>
      <c r="J85" s="7"/>
      <c r="K85" s="7"/>
      <c r="L85" s="7"/>
    </row>
    <row r="86" spans="1:21" ht="18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21" ht="18" x14ac:dyDescent="0.3">
      <c r="A87" s="7"/>
      <c r="B87" s="108" t="s">
        <v>352</v>
      </c>
      <c r="C87" s="135">
        <f ca="1">TODAY()</f>
        <v>42772</v>
      </c>
      <c r="D87" s="135"/>
      <c r="E87" s="71"/>
      <c r="F87" s="7"/>
      <c r="G87" s="7"/>
      <c r="H87" s="7"/>
      <c r="I87" s="7"/>
      <c r="J87" s="7"/>
      <c r="K87" s="7"/>
      <c r="L87" s="7"/>
    </row>
    <row r="88" spans="1:21" ht="18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21" ht="18" x14ac:dyDescent="0.3">
      <c r="A89" s="7"/>
      <c r="B89" s="7"/>
      <c r="C89" s="21" t="s">
        <v>95</v>
      </c>
      <c r="D89" s="7"/>
      <c r="E89" s="7"/>
      <c r="F89" s="7"/>
      <c r="G89" s="7"/>
      <c r="H89" s="7"/>
      <c r="I89" s="7"/>
      <c r="J89" s="7"/>
      <c r="K89" s="7"/>
      <c r="L89" s="7"/>
    </row>
    <row r="90" spans="1:21" ht="18" x14ac:dyDescent="0.3">
      <c r="A90" s="7"/>
      <c r="B90" s="7"/>
      <c r="C90" s="7"/>
      <c r="D90" s="114"/>
      <c r="E90" s="114"/>
      <c r="F90" s="114"/>
      <c r="G90" s="7"/>
      <c r="H90" s="7"/>
      <c r="I90" s="7"/>
      <c r="J90" s="7"/>
      <c r="K90" s="7"/>
      <c r="L90" s="7"/>
    </row>
    <row r="91" spans="1:21" ht="18" x14ac:dyDescent="0.3">
      <c r="A91" s="7"/>
      <c r="B91" s="7"/>
      <c r="C91" s="7"/>
      <c r="D91" s="126" t="s">
        <v>96</v>
      </c>
      <c r="E91" s="126"/>
      <c r="F91" s="126"/>
      <c r="G91" s="7"/>
      <c r="H91" s="7"/>
      <c r="I91" s="7"/>
      <c r="J91" s="7"/>
      <c r="K91" s="7"/>
      <c r="L91" s="7"/>
    </row>
  </sheetData>
  <sheetProtection password="9CCD" sheet="1" objects="1" scenarios="1"/>
  <mergeCells count="25">
    <mergeCell ref="D91:F91"/>
    <mergeCell ref="B64:D64"/>
    <mergeCell ref="B73:B74"/>
    <mergeCell ref="D84:E84"/>
    <mergeCell ref="D85:E85"/>
    <mergeCell ref="D82:E82"/>
    <mergeCell ref="D81:E81"/>
    <mergeCell ref="D83:E83"/>
    <mergeCell ref="C87:D87"/>
    <mergeCell ref="D4:I4"/>
    <mergeCell ref="N73:O73"/>
    <mergeCell ref="D12:I12"/>
    <mergeCell ref="A1:L1"/>
    <mergeCell ref="D90:F90"/>
    <mergeCell ref="D29:J29"/>
    <mergeCell ref="A37:K37"/>
    <mergeCell ref="B4:C4"/>
    <mergeCell ref="D8:I8"/>
    <mergeCell ref="B14:C14"/>
    <mergeCell ref="D10:I10"/>
    <mergeCell ref="D11:I11"/>
    <mergeCell ref="D5:I5"/>
    <mergeCell ref="D6:I6"/>
    <mergeCell ref="D7:I7"/>
    <mergeCell ref="D9:I9"/>
  </mergeCells>
  <dataValidations count="1">
    <dataValidation type="list" allowBlank="1" showErrorMessage="1" sqref="D5:I5">
      <formula1>Támogatási_szerződés_száma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&amp;P. oldal</oddFooter>
  </headerFooter>
  <rowBreaks count="2" manualBreakCount="2">
    <brk id="37" max="10" man="1"/>
    <brk id="62" max="10" man="1"/>
  </rowBreaks>
  <ignoredErrors>
    <ignoredError sqref="S51 S44 S16 S12:S13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Igénylés</vt:lpstr>
      <vt:lpstr>Támogatási_szerződés_száma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Györgyi szep</dc:creator>
  <cp:lastModifiedBy>Batai Katalin</cp:lastModifiedBy>
  <cp:lastPrinted>2016-11-10T09:07:08Z</cp:lastPrinted>
  <dcterms:created xsi:type="dcterms:W3CDTF">2016-04-15T06:28:09Z</dcterms:created>
  <dcterms:modified xsi:type="dcterms:W3CDTF">2017-02-06T12:48:40Z</dcterms:modified>
</cp:coreProperties>
</file>