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sztalyok\Támogatási Osztály\Szakképzési Hídprogram\2019_2020_II\NSZFH_honlap\"/>
    </mc:Choice>
  </mc:AlternateContent>
  <xr:revisionPtr revIDLastSave="0" documentId="13_ncr:1_{44D5B478-E09B-4528-BF81-C67B35E7AB6D}" xr6:coauthVersionLast="36" xr6:coauthVersionMax="36" xr10:uidLastSave="{00000000-0000-0000-0000-000000000000}"/>
  <bookViews>
    <workbookView xWindow="480" yWindow="435" windowWidth="18195" windowHeight="11460" xr2:uid="{00000000-000D-0000-FFFF-FFFF00000000}"/>
  </bookViews>
  <sheets>
    <sheet name="elszámolás" sheetId="1" r:id="rId1"/>
    <sheet name="igénylés" sheetId="2" r:id="rId2"/>
  </sheets>
  <definedNames>
    <definedName name="Szerződésszám">elszámolás!#REF!</definedName>
    <definedName name="Szerződésszámok">#REF!</definedName>
    <definedName name="Szerződsszámok">#REF!</definedName>
  </definedNames>
  <calcPr calcId="179021"/>
</workbook>
</file>

<file path=xl/calcChain.xml><?xml version="1.0" encoding="utf-8"?>
<calcChain xmlns="http://schemas.openxmlformats.org/spreadsheetml/2006/main">
  <c r="E21" i="2" l="1"/>
  <c r="F33" i="1" l="1"/>
  <c r="N24" i="1"/>
  <c r="C55" i="2" l="1"/>
  <c r="E54" i="2"/>
  <c r="E53" i="2"/>
  <c r="C46" i="2"/>
  <c r="E45" i="2"/>
  <c r="E44" i="2"/>
  <c r="J36" i="2"/>
  <c r="I36" i="2"/>
  <c r="H36" i="2"/>
  <c r="G36" i="2"/>
  <c r="F36" i="2"/>
  <c r="E36" i="2"/>
  <c r="D36" i="2"/>
  <c r="C35" i="2"/>
  <c r="K35" i="2" s="1"/>
  <c r="C34" i="2"/>
  <c r="K34" i="2" s="1"/>
  <c r="C33" i="2"/>
  <c r="K33" i="2" s="1"/>
  <c r="C32" i="2"/>
  <c r="K32" i="2" s="1"/>
  <c r="C25" i="2"/>
  <c r="E24" i="2"/>
  <c r="E23" i="2"/>
  <c r="E22" i="2"/>
  <c r="E55" i="2" l="1"/>
  <c r="F55" i="2"/>
  <c r="G54" i="2"/>
  <c r="K36" i="2"/>
  <c r="C77" i="2" s="1"/>
  <c r="G45" i="2"/>
  <c r="E46" i="2"/>
  <c r="F46" i="2"/>
  <c r="E25" i="2"/>
  <c r="C76" i="2" s="1"/>
  <c r="C36" i="2"/>
  <c r="G53" i="2" l="1"/>
  <c r="G55" i="2" s="1"/>
  <c r="D77" i="2" s="1"/>
  <c r="B69" i="2"/>
  <c r="C69" i="2" s="1"/>
  <c r="E77" i="2" s="1"/>
  <c r="G44" i="2"/>
  <c r="G46" i="2" s="1"/>
  <c r="D76" i="2" s="1"/>
  <c r="B62" i="2"/>
  <c r="C62" i="2" s="1"/>
  <c r="E76" i="2" s="1"/>
  <c r="C78" i="2"/>
  <c r="E78" i="2" l="1"/>
  <c r="F77" i="2"/>
  <c r="D78" i="2"/>
  <c r="F76" i="2"/>
  <c r="F34" i="1"/>
  <c r="F78" i="2" l="1"/>
  <c r="B85" i="2" s="1"/>
  <c r="F23" i="1"/>
  <c r="F22" i="1"/>
  <c r="G33" i="1" l="1"/>
  <c r="N21" i="1" l="1"/>
  <c r="L34" i="1" l="1"/>
  <c r="L33" i="1"/>
  <c r="G34" i="1"/>
  <c r="K35" i="1"/>
  <c r="J35" i="1"/>
  <c r="E35" i="1"/>
  <c r="D35" i="1"/>
  <c r="C35" i="1"/>
  <c r="N22" i="1"/>
  <c r="N23" i="1"/>
  <c r="F21" i="1"/>
  <c r="M25" i="1"/>
  <c r="L25" i="1"/>
  <c r="K25" i="1"/>
  <c r="J25" i="1"/>
  <c r="I25" i="1"/>
  <c r="H25" i="1"/>
  <c r="G25" i="1"/>
  <c r="E25" i="1"/>
  <c r="C25" i="1"/>
  <c r="D25" i="1" l="1"/>
  <c r="F24" i="1"/>
  <c r="O24" i="1" s="1"/>
  <c r="L35" i="1"/>
  <c r="K43" i="1" s="1"/>
  <c r="O22" i="1"/>
  <c r="O21" i="1"/>
  <c r="O23" i="1"/>
  <c r="N25" i="1"/>
  <c r="I34" i="1"/>
  <c r="M34" i="1" s="1"/>
  <c r="G35" i="1"/>
  <c r="F35" i="1"/>
  <c r="F25" i="1" l="1"/>
  <c r="C43" i="1"/>
  <c r="D43" i="1" s="1"/>
  <c r="J44" i="1"/>
  <c r="O25" i="1"/>
  <c r="H35" i="1"/>
  <c r="I33" i="1"/>
  <c r="J43" i="1" l="1"/>
  <c r="J45" i="1" s="1"/>
  <c r="B43" i="1"/>
  <c r="L43" i="1" s="1"/>
  <c r="L44" i="1"/>
  <c r="M33" i="1"/>
  <c r="M35" i="1" s="1"/>
  <c r="I35" i="1"/>
  <c r="K44" i="1" s="1"/>
  <c r="K45" i="1" s="1"/>
  <c r="L45" i="1" l="1"/>
  <c r="M45" i="1" s="1"/>
  <c r="C85" i="2" s="1"/>
  <c r="D85" i="2" s="1"/>
  <c r="E43" i="1"/>
  <c r="M43" i="1"/>
  <c r="M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Batai Katalin</author>
  </authors>
  <commentList>
    <comment ref="F10" authorId="0" shapeId="0" xr:uid="{00000000-0006-0000-0000-000001000000}">
      <text>
        <r>
          <rPr>
            <b/>
            <sz val="11"/>
            <color indexed="81"/>
            <rFont val="Palatino Linotype"/>
            <family val="1"/>
            <charset val="238"/>
          </rPr>
          <t>Kérjük a Szakképzési Hídprogrammal közvetlenül foglalkozó kapcsolattartó személy nevét és közvetlen elérhetőségeit szíveskejdnek megadni.</t>
        </r>
      </text>
    </comment>
    <comment ref="C21" authorId="0" shapeId="0" xr:uid="{00000000-0006-0000-0000-000002000000}">
      <text>
        <r>
          <rPr>
            <b/>
            <sz val="11"/>
            <color indexed="81"/>
            <rFont val="Palatino Linotype"/>
            <family val="1"/>
            <charset val="238"/>
          </rPr>
          <t>Az igénylő adatlapon feltüntett első évfolyamos ösztöndíjas tanulói létszámot és a pótigénnyel érintett, első évfolyamos ösztöndíjas tanulói létszámot szükséges együttesen feltüntetni.</t>
        </r>
      </text>
    </comment>
    <comment ref="C22" authorId="0" shapeId="0" xr:uid="{00000000-0006-0000-0000-000003000000}">
      <text>
        <r>
          <rPr>
            <b/>
            <sz val="11"/>
            <color indexed="81"/>
            <rFont val="Palatino Linotype"/>
            <family val="1"/>
            <charset val="238"/>
          </rPr>
          <t>Az igénylő adatlapon feltüntett első évfolyamot ismétlő ösztöndíjas tanulói létszámot és a pótigénnyel érintett, első évfolyamot ismétlő ösztöndíjas tanulói létszámot szükséges együttesen feltüntetni.</t>
        </r>
      </text>
    </comment>
    <comment ref="C23" authorId="0" shapeId="0" xr:uid="{00000000-0006-0000-0000-000004000000}">
      <text>
        <r>
          <rPr>
            <b/>
            <sz val="11"/>
            <color indexed="81"/>
            <rFont val="Palatino Linotype"/>
            <family val="1"/>
            <charset val="238"/>
          </rPr>
          <t>Az igénylő adatlapon feltüntett második évfolyamos ösztöndíjas tanulói létszámot és a pótigénnyel érintett, második évfolyamos ösztöndíjas tanulói létszámot szükséges együttesen feltüntetni.</t>
        </r>
      </text>
    </comment>
    <comment ref="C24" authorId="0" shapeId="0" xr:uid="{00000000-0006-0000-0000-000005000000}">
      <text>
        <r>
          <rPr>
            <b/>
            <sz val="11"/>
            <color indexed="81"/>
            <rFont val="Palatino Linotype"/>
            <family val="1"/>
            <charset val="238"/>
          </rPr>
          <t>Az igénylő adatlapon feltüntett második évfolyamot ismétlő ösztöndíjas tanulói létszámot szükséges feltüntetni.</t>
        </r>
      </text>
    </comment>
    <comment ref="C33" authorId="0" shapeId="0" xr:uid="{00000000-0006-0000-0000-000006000000}">
      <text>
        <r>
          <rPr>
            <b/>
            <sz val="11"/>
            <color indexed="81"/>
            <rFont val="Palatino Linotype"/>
            <family val="1"/>
            <charset val="238"/>
          </rPr>
          <t>Kérjük, a jogszabály alapján, az elszámolási időszaknak megfelelő dátum szerinti létszámot szíveskedjenek feltüntetni.</t>
        </r>
      </text>
    </comment>
    <comment ref="D33" authorId="0" shapeId="0" xr:uid="{00000000-0006-0000-0000-000007000000}">
      <text>
        <r>
          <rPr>
            <b/>
            <sz val="11"/>
            <color indexed="81"/>
            <rFont val="Palatino Linotype"/>
            <family val="1"/>
            <charset val="238"/>
          </rPr>
          <t>Kérjük, a jogszabály alapján, az elszámolási időszaknak megfelelő dátum szerinti létszámot szíveskedjenek feltüntetni.</t>
        </r>
      </text>
    </comment>
    <comment ref="C34" authorId="0" shapeId="0" xr:uid="{00000000-0006-0000-0000-000008000000}">
      <text>
        <r>
          <rPr>
            <b/>
            <sz val="11"/>
            <color indexed="81"/>
            <rFont val="Palatino Linotype"/>
            <family val="1"/>
            <charset val="238"/>
          </rPr>
          <t>Kérjük, a jogszabály alapján, az elszámolási időszaknak megfelelő dátum szerinti létszámot szíveskedjenek feltüntetni.</t>
        </r>
      </text>
    </comment>
    <comment ref="D34" authorId="0" shapeId="0" xr:uid="{00000000-0006-0000-0000-000009000000}">
      <text>
        <r>
          <rPr>
            <b/>
            <sz val="11"/>
            <color indexed="81"/>
            <rFont val="Palatino Linotype"/>
            <family val="1"/>
            <charset val="238"/>
          </rPr>
          <t>Kérjük, a jogszabály alapján, az elszámolási időszaknak megfelelő dátum szerinti létszámot szíveskedjenek feltüntetni.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Batai Katalin</author>
  </authors>
  <commentList>
    <comment ref="C44" authorId="0" shapeId="0" xr:uid="{00000000-0006-0000-0100-000001000000}">
      <text>
        <r>
          <rPr>
            <sz val="11"/>
            <color indexed="81"/>
            <rFont val="Palatino Linotype"/>
            <family val="1"/>
            <charset val="238"/>
          </rPr>
          <t>Szakképzési Hídprogramban résztvevő, első évfolyamos (évismétlők is!), tanulói jogviszonnyal rendelkező tanulók létszámát kell figyelmbe venni.</t>
        </r>
      </text>
    </comment>
    <comment ref="C45" authorId="0" shapeId="0" xr:uid="{00000000-0006-0000-0100-000002000000}">
      <text>
        <r>
          <rPr>
            <sz val="11"/>
            <color indexed="81"/>
            <rFont val="Palatino Linotype"/>
            <family val="1"/>
            <charset val="238"/>
          </rPr>
          <t>Szakképzési Hídprogramban résztvevő, második évfolyamos (évismétlők is!), tanulói jogviszonnyal rendelkező tanulói létszámot kell figyelmbe venni.</t>
        </r>
      </text>
    </comment>
  </commentList>
</comments>
</file>

<file path=xl/sharedStrings.xml><?xml version="1.0" encoding="utf-8"?>
<sst xmlns="http://schemas.openxmlformats.org/spreadsheetml/2006/main" count="455" uniqueCount="213">
  <si>
    <t>A</t>
  </si>
  <si>
    <t>B</t>
  </si>
  <si>
    <t>C</t>
  </si>
  <si>
    <t>Támogatási szerződés száma:</t>
  </si>
  <si>
    <t>Támogatott neve:</t>
  </si>
  <si>
    <t>Támogatott címe:</t>
  </si>
  <si>
    <t>OM azonosítója:</t>
  </si>
  <si>
    <t>Pénzforgalmi számlaszám:</t>
  </si>
  <si>
    <t>Ügyintéző neve:</t>
  </si>
  <si>
    <t>Telefonszáma:</t>
  </si>
  <si>
    <t>E-mail címe:</t>
  </si>
  <si>
    <t>Az elszámolás időszaka:</t>
  </si>
  <si>
    <t>Ösztöndíj elszámolása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</si>
  <si>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</si>
  <si>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</si>
  <si>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</si>
  <si>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</si>
  <si>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</si>
  <si>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</si>
  <si>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</si>
  <si>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</si>
  <si>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</si>
  <si>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</si>
  <si>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</si>
  <si>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</si>
  <si>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Ösztöndíj mértéke</t>
  </si>
  <si>
    <t>Igényelt ösztöndíj összege</t>
  </si>
  <si>
    <t>Pótigény keretében igényelt ösztöndíj</t>
  </si>
  <si>
    <t>Tanfélévre összesen kiutalt összeg</t>
  </si>
  <si>
    <t>Ösztöndíjas tanulói létszám az elszámolással érintett hónapok tekintetében</t>
  </si>
  <si>
    <t>Kifizetett ösztöndíj</t>
  </si>
  <si>
    <t>Különbözet</t>
  </si>
  <si>
    <t>Ft/hó/fő</t>
  </si>
  <si>
    <t>fő</t>
  </si>
  <si>
    <t>Ft</t>
  </si>
  <si>
    <t>1. hónap</t>
  </si>
  <si>
    <t>2. hónap</t>
  </si>
  <si>
    <t>3. hónap</t>
  </si>
  <si>
    <t>4. hónap</t>
  </si>
  <si>
    <t>5. hónap</t>
  </si>
  <si>
    <t>6. hónap*</t>
  </si>
  <si>
    <t>7. hónap*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</si>
  <si>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</si>
  <si>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</si>
  <si>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</si>
  <si>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</si>
  <si>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</si>
  <si>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</si>
  <si>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</si>
  <si>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</si>
  <si>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</si>
  <si>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</si>
  <si>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</si>
  <si>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</si>
  <si>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o=f-n</t>
  </si>
  <si>
    <t>Összesen</t>
  </si>
  <si>
    <t>* Kizárólag képzési évfolyam második félévére tölthető ki, az évfolyamot/tanulmányokat lezáró vizsgákat sikeresen teljesítők számával</t>
  </si>
  <si>
    <t>Pedagógusok pótlékának elszámolása</t>
  </si>
  <si>
    <t>Ösztöndíjas tanulói létszám a pótlékalapként számító időpontokban</t>
  </si>
  <si>
    <t>Kifizetett bruttó pótlék</t>
  </si>
  <si>
    <t>Igényelt összeg</t>
  </si>
  <si>
    <t>Pótigény keretében igényelt összeg</t>
  </si>
  <si>
    <t>félév első napja</t>
  </si>
  <si>
    <t>g=f*b</t>
  </si>
  <si>
    <t>i=g+h</t>
  </si>
  <si>
    <t>l=j+k</t>
  </si>
  <si>
    <t>m=l-i</t>
  </si>
  <si>
    <t>Összesen (11.4+11.5):</t>
  </si>
  <si>
    <t>* Kizárólag képzési évfolyam második félévére vonatkozóan</t>
  </si>
  <si>
    <t>Lebonyolítási költségtérítés elszámolása</t>
  </si>
  <si>
    <t>Elszámolási összesítő</t>
  </si>
  <si>
    <t>Elszámolási időszakban a tanulóknak kifizetett ösztöndíj összege</t>
  </si>
  <si>
    <t>Ösztöndíj</t>
  </si>
  <si>
    <t>c=10.8N</t>
  </si>
  <si>
    <t>d=c*0,02</t>
  </si>
  <si>
    <t>e=b-d</t>
  </si>
  <si>
    <t>f=c+d+e</t>
  </si>
  <si>
    <t>Kiutalt összeg</t>
  </si>
  <si>
    <t>Dátum:</t>
  </si>
  <si>
    <t>P. H.</t>
  </si>
  <si>
    <t>________________________</t>
  </si>
  <si>
    <t>aláírás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</si>
  <si>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</si>
  <si>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</si>
  <si>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</si>
  <si>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</si>
  <si>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</si>
  <si>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</si>
  <si>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</si>
  <si>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</si>
  <si>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</si>
  <si>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</si>
  <si>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n=(g+h+i+j+k+l+m)*b</t>
  </si>
  <si>
    <t>10.1</t>
  </si>
  <si>
    <t>10.2</t>
  </si>
  <si>
    <t>10.3</t>
  </si>
  <si>
    <t>10.4</t>
  </si>
  <si>
    <t>10.5</t>
  </si>
  <si>
    <t>10.6</t>
  </si>
  <si>
    <t>10.7</t>
  </si>
  <si>
    <t>10.8</t>
  </si>
  <si>
    <r>
      <t xml:space="preserve">Összesen </t>
    </r>
    <r>
      <rPr>
        <i/>
        <sz val="11"/>
        <color theme="1"/>
        <rFont val="Palatino Linotype"/>
        <family val="1"/>
        <charset val="238"/>
      </rPr>
      <t>(13.4-13.5):</t>
    </r>
  </si>
  <si>
    <t>11.</t>
  </si>
  <si>
    <t>Összesen
(10.4+10.5+10.6+10.7):</t>
  </si>
  <si>
    <t>összesen: f=5*c+4*(d-c)+2e, ha d-c&gt;0; f=5*c+2*e, ha d-c&lt;0 vagy d-c=0</t>
  </si>
  <si>
    <t>11.1</t>
  </si>
  <si>
    <t>11.2</t>
  </si>
  <si>
    <t>11.3</t>
  </si>
  <si>
    <t>11.4</t>
  </si>
  <si>
    <t>11.5</t>
  </si>
  <si>
    <t>11.6</t>
  </si>
  <si>
    <t>12.</t>
  </si>
  <si>
    <t>13.</t>
  </si>
  <si>
    <t>12.1</t>
  </si>
  <si>
    <t>12.2</t>
  </si>
  <si>
    <t>12.3</t>
  </si>
  <si>
    <t>12.4</t>
  </si>
  <si>
    <t>Megnevezés</t>
  </si>
  <si>
    <t>13.1</t>
  </si>
  <si>
    <t>13.2</t>
  </si>
  <si>
    <t>13.3</t>
  </si>
  <si>
    <t>13.4</t>
  </si>
  <si>
    <t>13.5</t>
  </si>
  <si>
    <t>13.6</t>
  </si>
  <si>
    <t>Szakképzési Hídprogram ösztöndíj és pótlék elszámolása</t>
  </si>
  <si>
    <t>Pedagógus pótlék munkáltatói közteherrel</t>
  </si>
  <si>
    <t>Elszámolható összeg</t>
  </si>
  <si>
    <t>Igénylésben, pótigénylés-ben szereplő ösztöndíjas tanulói létszám</t>
  </si>
  <si>
    <t>tanfélév</t>
  </si>
  <si>
    <t xml:space="preserve">tanév   </t>
  </si>
  <si>
    <t xml:space="preserve"> </t>
  </si>
  <si>
    <t>Munkáltatót terhelő adóteher</t>
  </si>
  <si>
    <t>Pótlék tanulónkénti alapja</t>
  </si>
  <si>
    <t>félév második hónapjának
15. napja (csak ha d&gt;c)</t>
  </si>
  <si>
    <t>A kifizetett ösztöndíj 
2%-a</t>
  </si>
  <si>
    <t>Szakképzési Hídprogram ösztöndíj és pótlék igénylése</t>
  </si>
  <si>
    <t xml:space="preserve">9. </t>
  </si>
  <si>
    <t>Az igénylés időszaka:</t>
  </si>
  <si>
    <t>tanév</t>
  </si>
  <si>
    <t>Ösztöndíj igénylése</t>
  </si>
  <si>
    <t>Ösztöndíjas tanulói létszám</t>
  </si>
  <si>
    <t>Hónapok száma</t>
  </si>
  <si>
    <t>Igényelt ösz-töndíj összege</t>
  </si>
  <si>
    <t>hó</t>
  </si>
  <si>
    <t>e=b*c*d</t>
  </si>
  <si>
    <t>Ösztöndíj pótigénylése</t>
  </si>
  <si>
    <t>Pótigénylés-sel érintett ösztöndíjas tanulói összlét-szám</t>
  </si>
  <si>
    <t>Ösztöndíjas tanulói létszám az elmaradt hónapok tekintetében</t>
  </si>
  <si>
    <t>c=d+e+f+g+h+i+j</t>
  </si>
  <si>
    <t>k=b*c</t>
  </si>
  <si>
    <t>11.7</t>
  </si>
  <si>
    <t>11.8</t>
  </si>
  <si>
    <t>Pedagógusok pótlékának igénylése</t>
  </si>
  <si>
    <t>Bruttó pótlékok összege</t>
  </si>
  <si>
    <t>g=e+f</t>
  </si>
  <si>
    <t>12.5</t>
  </si>
  <si>
    <t>12.6</t>
  </si>
  <si>
    <t>Összesen:</t>
  </si>
  <si>
    <r>
      <t>Pedagógusok pótlékának pó</t>
    </r>
    <r>
      <rPr>
        <b/>
        <sz val="12"/>
        <color theme="1"/>
        <rFont val="Palatino Linotype"/>
        <family val="1"/>
        <charset val="238"/>
      </rPr>
      <t>tigénylése (az első évfolyam első félévében)</t>
    </r>
  </si>
  <si>
    <t>Pótigénylés-sel érintett ösztöndíjas tanulói létszám</t>
  </si>
  <si>
    <t>Összesen (13.4+13.5):</t>
  </si>
  <si>
    <t>14.</t>
  </si>
  <si>
    <t>Lebonyolítási költségtérítés igénylése</t>
  </si>
  <si>
    <t>14.1</t>
  </si>
  <si>
    <t>Ösztöndíj igénylés összege</t>
  </si>
  <si>
    <t>14.2</t>
  </si>
  <si>
    <t>14.3</t>
  </si>
  <si>
    <t>a=10.8E</t>
  </si>
  <si>
    <t>b=a*0,02</t>
  </si>
  <si>
    <t>14.4</t>
  </si>
  <si>
    <t>15.</t>
  </si>
  <si>
    <t>Lebonyolítási költségtérítés pótigénylése</t>
  </si>
  <si>
    <t>15.1</t>
  </si>
  <si>
    <t>Ösztöndíj pótigénylés összege</t>
  </si>
  <si>
    <t>15.2</t>
  </si>
  <si>
    <t>15.3</t>
  </si>
  <si>
    <t>a=11.8K</t>
  </si>
  <si>
    <t>15.4</t>
  </si>
  <si>
    <t>16.</t>
  </si>
  <si>
    <t>Igénylés összesítő</t>
  </si>
  <si>
    <t>16.1</t>
  </si>
  <si>
    <t>Igény összesen</t>
  </si>
  <si>
    <t>16.2</t>
  </si>
  <si>
    <t>16.3</t>
  </si>
  <si>
    <t>a</t>
  </si>
  <si>
    <t>e=b+c+d</t>
  </si>
  <si>
    <t>16.4</t>
  </si>
  <si>
    <t>16.5</t>
  </si>
  <si>
    <t>Pótigénylés összege</t>
  </si>
  <si>
    <t>16.6</t>
  </si>
  <si>
    <t>Igény összesen (16.4+16.5):</t>
  </si>
  <si>
    <t>17.</t>
  </si>
  <si>
    <t>Kiutalási összesítő</t>
  </si>
  <si>
    <t>17.1</t>
  </si>
  <si>
    <t>Igénylés és pótigénylés mindösszesen</t>
  </si>
  <si>
    <t>Elszámolás szerinti egyenleg</t>
  </si>
  <si>
    <t>Kiutalandó összeg</t>
  </si>
  <si>
    <t>17.2</t>
  </si>
  <si>
    <t>17.3</t>
  </si>
  <si>
    <t>a= 16.6 F</t>
  </si>
  <si>
    <t>c=a+/-b</t>
  </si>
  <si>
    <t>17.4</t>
  </si>
  <si>
    <t>P.H.</t>
  </si>
  <si>
    <t>h=g* a mindenkori szociális hozzájárulási adó mértéke</t>
  </si>
  <si>
    <t>f=e* a mindenkori szociális hozzájárulási adó mértéke</t>
  </si>
  <si>
    <t>Ösztöndíj
mértéke</t>
  </si>
  <si>
    <t>Lebonyolítási költségtérítés</t>
  </si>
  <si>
    <t>Kiutalt lebonyolítási költségtérítés összege</t>
  </si>
  <si>
    <t>évfolyamot sikeresen teljesítők/
képzést lezáró vizsgákat sikeresen teljesítők száma*</t>
  </si>
  <si>
    <t>Igényelhető lebonyolítási költségtérítés igénylés összege</t>
  </si>
  <si>
    <t>Igényelhető lebonyolítási költségtérítés pótigénylés összege</t>
  </si>
  <si>
    <t>Pedagógusok pótléka munkáltatói közterhek-kel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</si>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</sst>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[$-F800]dddd\,\ mmmm\ dd\,\ yyyy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theme="3" tint="0.59999389629810485"/>
      <name val="Palatino Linotype"/>
      <family val="1"/>
      <charset val="238"/>
    </font>
    <font>
      <sz val="12"/>
      <color theme="3" tint="0.39997558519241921"/>
      <name val="Palatino Linotype"/>
      <family val="1"/>
      <charset val="238"/>
    </font>
    <font>
      <sz val="11"/>
      <color theme="3" tint="0.39997558519241921"/>
      <name val="Palatino Linotype"/>
      <family val="1"/>
      <charset val="238"/>
    </font>
    <font>
      <b/>
      <sz val="11"/>
      <color indexed="81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Palatino Linotype"/>
      <family val="1"/>
      <charset val="238"/>
    </font>
    <font>
      <sz val="12"/>
      <color rgb="FF000000"/>
      <name val="Palatino Linotype"/>
      <family val="1"/>
      <charset val="238"/>
    </font>
    <font>
      <sz val="12"/>
      <color rgb="FFFF000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12"/>
      <color theme="3" tint="0.39997558519241921"/>
      <name val="Times New Roman"/>
      <family val="1"/>
      <charset val="238"/>
    </font>
    <font>
      <b/>
      <sz val="12"/>
      <color rgb="FFFF0000"/>
      <name val="Palatino Linotype"/>
      <family val="1"/>
      <charset val="238"/>
    </font>
    <font>
      <u/>
      <sz val="12"/>
      <color theme="1"/>
      <name val="Palatino Linotype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1" applyNumberFormat="1" applyFont="1" applyBorder="1" applyAlignment="1" applyProtection="1">
      <alignment horizontal="right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164" fontId="1" fillId="0" borderId="4" xfId="1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164" fontId="3" fillId="0" borderId="1" xfId="1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 applyProtection="1"/>
    <xf numFmtId="0" fontId="8" fillId="0" borderId="0" xfId="0" applyFont="1" applyFill="1" applyAlignment="1"/>
    <xf numFmtId="0" fontId="1" fillId="0" borderId="0" xfId="0" applyFont="1" applyAlignment="1" applyProtection="1">
      <alignment horizontal="left" wrapText="1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164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1" fillId="2" borderId="0" xfId="0" applyNumberFormat="1" applyFont="1" applyFill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/>
    <xf numFmtId="49" fontId="13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3" fontId="13" fillId="0" borderId="10" xfId="0" applyNumberFormat="1" applyFont="1" applyBorder="1" applyAlignment="1" applyProtection="1">
      <alignment horizontal="center" vertical="center" wrapText="1"/>
    </xf>
    <xf numFmtId="3" fontId="13" fillId="0" borderId="11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 applyProtection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22" fontId="13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164" fontId="1" fillId="3" borderId="1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3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165" fontId="1" fillId="0" borderId="0" xfId="0" applyNumberFormat="1" applyFont="1" applyFill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2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 applyProtection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="70" zoomScaleNormal="66" zoomScaleSheetLayoutView="70" workbookViewId="0">
      <selection activeCell="J15" sqref="J15"/>
    </sheetView>
  </sheetViews>
  <sheetFormatPr defaultRowHeight="16.5" x14ac:dyDescent="0.3"/>
  <cols>
    <col min="1" max="1" width="5" style="9" bestFit="1" customWidth="1"/>
    <col min="2" max="15" width="14.7109375" style="9" customWidth="1"/>
    <col min="16" max="16" width="13.140625" style="9" customWidth="1"/>
    <col min="17" max="18" width="9.140625" style="1"/>
  </cols>
  <sheetData>
    <row r="1" spans="1:18" ht="15" customHeight="1" x14ac:dyDescent="0.35">
      <c r="E1" s="134" t="s">
        <v>124</v>
      </c>
      <c r="F1" s="134"/>
      <c r="G1" s="134"/>
      <c r="H1" s="134"/>
      <c r="I1" s="134"/>
      <c r="J1" s="134"/>
    </row>
    <row r="2" spans="1:18" ht="15" customHeight="1" x14ac:dyDescent="0.35">
      <c r="E2" s="29"/>
      <c r="F2" s="29"/>
      <c r="G2" s="29"/>
      <c r="H2" s="30"/>
      <c r="I2" s="29"/>
      <c r="L2" s="33"/>
    </row>
    <row r="4" spans="1:18" ht="15" customHeight="1" x14ac:dyDescent="0.25">
      <c r="A4" s="7" t="s">
        <v>0</v>
      </c>
      <c r="B4" s="135" t="s">
        <v>1</v>
      </c>
      <c r="C4" s="135"/>
      <c r="D4" s="135"/>
      <c r="E4" s="135"/>
      <c r="F4" s="125" t="s">
        <v>2</v>
      </c>
      <c r="G4" s="125"/>
      <c r="H4" s="125"/>
      <c r="I4" s="125"/>
      <c r="J4" s="125"/>
      <c r="K4" s="125"/>
      <c r="L4" s="125"/>
      <c r="M4" s="125"/>
      <c r="N4" s="125"/>
      <c r="O4" s="125"/>
      <c r="P4" s="10"/>
      <c r="Q4" s="2"/>
      <c r="R4" s="2"/>
    </row>
    <row r="5" spans="1:18" ht="15.75" customHeight="1" x14ac:dyDescent="0.35">
      <c r="A5" s="7" t="s">
        <v>82</v>
      </c>
      <c r="B5" s="135" t="s">
        <v>3</v>
      </c>
      <c r="C5" s="135"/>
      <c r="D5" s="135"/>
      <c r="E5" s="135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34"/>
      <c r="Q5" s="2"/>
      <c r="R5" s="2"/>
    </row>
    <row r="6" spans="1:18" ht="30" customHeight="1" x14ac:dyDescent="0.35">
      <c r="A6" s="7" t="s">
        <v>83</v>
      </c>
      <c r="B6" s="135" t="s">
        <v>4</v>
      </c>
      <c r="C6" s="135"/>
      <c r="D6" s="135"/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34"/>
      <c r="Q6" s="2"/>
      <c r="R6" s="2"/>
    </row>
    <row r="7" spans="1:18" ht="15" customHeight="1" x14ac:dyDescent="0.25">
      <c r="A7" s="7" t="s">
        <v>84</v>
      </c>
      <c r="B7" s="135" t="s">
        <v>5</v>
      </c>
      <c r="C7" s="135"/>
      <c r="D7" s="135"/>
      <c r="E7" s="135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0"/>
      <c r="Q7" s="2"/>
      <c r="R7" s="2"/>
    </row>
    <row r="8" spans="1:18" ht="15" customHeight="1" x14ac:dyDescent="0.25">
      <c r="A8" s="7" t="s">
        <v>85</v>
      </c>
      <c r="B8" s="135" t="s">
        <v>6</v>
      </c>
      <c r="C8" s="135"/>
      <c r="D8" s="135"/>
      <c r="E8" s="135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0"/>
      <c r="Q8" s="2"/>
      <c r="R8" s="2"/>
    </row>
    <row r="9" spans="1:18" ht="15" customHeight="1" x14ac:dyDescent="0.25">
      <c r="A9" s="7" t="s">
        <v>86</v>
      </c>
      <c r="B9" s="135" t="s">
        <v>7</v>
      </c>
      <c r="C9" s="135"/>
      <c r="D9" s="135"/>
      <c r="E9" s="135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0"/>
      <c r="Q9" s="2"/>
      <c r="R9" s="2"/>
    </row>
    <row r="10" spans="1:18" ht="15" customHeight="1" x14ac:dyDescent="0.25">
      <c r="A10" s="7" t="s">
        <v>87</v>
      </c>
      <c r="B10" s="135" t="s">
        <v>8</v>
      </c>
      <c r="C10" s="135"/>
      <c r="D10" s="135"/>
      <c r="E10" s="135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1"/>
      <c r="Q10" s="2"/>
      <c r="R10" s="2"/>
    </row>
    <row r="11" spans="1:18" ht="15" customHeight="1" x14ac:dyDescent="0.25">
      <c r="A11" s="7" t="s">
        <v>88</v>
      </c>
      <c r="B11" s="135" t="s">
        <v>9</v>
      </c>
      <c r="C11" s="135"/>
      <c r="D11" s="135"/>
      <c r="E11" s="13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0"/>
      <c r="Q11" s="2"/>
      <c r="R11" s="2"/>
    </row>
    <row r="12" spans="1:18" ht="15" customHeight="1" x14ac:dyDescent="0.25">
      <c r="A12" s="7" t="s">
        <v>89</v>
      </c>
      <c r="B12" s="135" t="s">
        <v>10</v>
      </c>
      <c r="C12" s="135"/>
      <c r="D12" s="135"/>
      <c r="E12" s="135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0"/>
      <c r="Q12" s="2"/>
      <c r="R12" s="2"/>
    </row>
    <row r="13" spans="1:18" x14ac:dyDescent="0.25">
      <c r="A13" s="10"/>
      <c r="B13" s="132"/>
      <c r="C13" s="132"/>
      <c r="D13" s="132"/>
      <c r="E13" s="132"/>
      <c r="F13" s="132"/>
      <c r="G13" s="132"/>
      <c r="H13" s="132"/>
      <c r="I13" s="132"/>
      <c r="J13" s="10"/>
      <c r="K13" s="10"/>
      <c r="L13" s="132"/>
      <c r="M13" s="132"/>
      <c r="N13" s="10"/>
      <c r="O13" s="11"/>
      <c r="P13" s="10"/>
      <c r="Q13" s="2"/>
      <c r="R13" s="2"/>
    </row>
    <row r="14" spans="1:18" ht="15" customHeight="1" x14ac:dyDescent="0.3">
      <c r="A14" s="12" t="s">
        <v>90</v>
      </c>
      <c r="B14" s="128" t="s">
        <v>11</v>
      </c>
      <c r="C14" s="129"/>
      <c r="D14" s="129"/>
      <c r="E14" s="130"/>
      <c r="F14" s="40" t="s">
        <v>212</v>
      </c>
      <c r="G14" s="41" t="s">
        <v>129</v>
      </c>
      <c r="H14" s="42" t="s">
        <v>82</v>
      </c>
      <c r="I14" s="43" t="s">
        <v>128</v>
      </c>
      <c r="J14" s="13"/>
      <c r="K14" s="13"/>
      <c r="L14" s="13"/>
      <c r="M14" s="11"/>
      <c r="N14" s="11"/>
      <c r="O14" s="10"/>
      <c r="P14" s="3"/>
      <c r="Q14" s="3"/>
    </row>
    <row r="15" spans="1:18" ht="15" customHeight="1" x14ac:dyDescent="0.25">
      <c r="A15" s="13"/>
      <c r="B15" s="13"/>
      <c r="C15" s="13"/>
      <c r="D15" s="13"/>
      <c r="E15" s="13"/>
      <c r="F15" s="13"/>
      <c r="G15" s="122"/>
      <c r="H15" s="122"/>
      <c r="I15" s="122"/>
      <c r="J15" s="14"/>
      <c r="K15" s="14"/>
      <c r="L15" s="122"/>
      <c r="M15" s="122"/>
      <c r="N15" s="10"/>
      <c r="O15" s="10"/>
      <c r="P15" s="10"/>
      <c r="Q15" s="2"/>
      <c r="R15" s="2"/>
    </row>
    <row r="16" spans="1:18" ht="15" customHeight="1" x14ac:dyDescent="0.3">
      <c r="A16" s="14" t="s">
        <v>91</v>
      </c>
      <c r="B16" s="122" t="s">
        <v>12</v>
      </c>
      <c r="C16" s="122"/>
      <c r="D16" s="122"/>
      <c r="E16" s="122"/>
      <c r="F16" s="122"/>
      <c r="P16" s="15"/>
    </row>
    <row r="17" spans="1:18" ht="17.25" x14ac:dyDescent="0.3">
      <c r="A17" s="7" t="s">
        <v>0</v>
      </c>
      <c r="B17" s="7" t="s">
        <v>1</v>
      </c>
      <c r="C17" s="7" t="s">
        <v>2</v>
      </c>
      <c r="D17" s="7" t="s">
        <v>13</v>
      </c>
      <c r="E17" s="7" t="s">
        <v>14</v>
      </c>
      <c r="F17" s="16" t="s">
        <v>15</v>
      </c>
      <c r="G17" s="16" t="s">
        <v>16</v>
      </c>
      <c r="H17" s="7" t="s">
        <v>17</v>
      </c>
      <c r="I17" s="7" t="s">
        <v>18</v>
      </c>
      <c r="J17" s="7" t="s">
        <v>19</v>
      </c>
      <c r="K17" s="7" t="s">
        <v>20</v>
      </c>
      <c r="L17" s="7" t="s">
        <v>21</v>
      </c>
      <c r="M17" s="7" t="s">
        <v>22</v>
      </c>
      <c r="N17" s="7" t="s">
        <v>23</v>
      </c>
      <c r="O17" s="7" t="s">
        <v>24</v>
      </c>
      <c r="P17" s="15"/>
    </row>
    <row r="18" spans="1:18" ht="105.75" customHeight="1" x14ac:dyDescent="0.3">
      <c r="A18" s="17" t="s">
        <v>93</v>
      </c>
      <c r="B18" s="7" t="s">
        <v>25</v>
      </c>
      <c r="C18" s="7" t="s">
        <v>127</v>
      </c>
      <c r="D18" s="7" t="s">
        <v>26</v>
      </c>
      <c r="E18" s="7" t="s">
        <v>27</v>
      </c>
      <c r="F18" s="16" t="s">
        <v>28</v>
      </c>
      <c r="G18" s="125" t="s">
        <v>29</v>
      </c>
      <c r="H18" s="125"/>
      <c r="I18" s="125"/>
      <c r="J18" s="125"/>
      <c r="K18" s="125"/>
      <c r="L18" s="125"/>
      <c r="M18" s="125"/>
      <c r="N18" s="7" t="s">
        <v>30</v>
      </c>
      <c r="O18" s="7" t="s">
        <v>31</v>
      </c>
      <c r="P18" s="10"/>
    </row>
    <row r="19" spans="1:18" x14ac:dyDescent="0.3">
      <c r="A19" s="18" t="s">
        <v>94</v>
      </c>
      <c r="B19" s="7" t="s">
        <v>32</v>
      </c>
      <c r="C19" s="7" t="s">
        <v>33</v>
      </c>
      <c r="D19" s="7" t="s">
        <v>34</v>
      </c>
      <c r="E19" s="7" t="s">
        <v>34</v>
      </c>
      <c r="F19" s="16" t="s">
        <v>34</v>
      </c>
      <c r="G19" s="16" t="s">
        <v>35</v>
      </c>
      <c r="H19" s="7" t="s">
        <v>36</v>
      </c>
      <c r="I19" s="7" t="s">
        <v>37</v>
      </c>
      <c r="J19" s="7" t="s">
        <v>38</v>
      </c>
      <c r="K19" s="7" t="s">
        <v>39</v>
      </c>
      <c r="L19" s="7" t="s">
        <v>40</v>
      </c>
      <c r="M19" s="7" t="s">
        <v>41</v>
      </c>
      <c r="N19" s="7" t="s">
        <v>34</v>
      </c>
      <c r="O19" s="7" t="s">
        <v>34</v>
      </c>
      <c r="P19" s="35"/>
    </row>
    <row r="20" spans="1:18" ht="33" x14ac:dyDescent="0.3">
      <c r="A20" s="18" t="s">
        <v>95</v>
      </c>
      <c r="B20" s="7" t="s">
        <v>42</v>
      </c>
      <c r="C20" s="7" t="s">
        <v>43</v>
      </c>
      <c r="D20" s="7" t="s">
        <v>44</v>
      </c>
      <c r="E20" s="7" t="s">
        <v>45</v>
      </c>
      <c r="F20" s="16" t="s">
        <v>46</v>
      </c>
      <c r="G20" s="16" t="s">
        <v>47</v>
      </c>
      <c r="H20" s="7" t="s">
        <v>48</v>
      </c>
      <c r="I20" s="7" t="s">
        <v>49</v>
      </c>
      <c r="J20" s="7" t="s">
        <v>50</v>
      </c>
      <c r="K20" s="7" t="s">
        <v>51</v>
      </c>
      <c r="L20" s="7" t="s">
        <v>52</v>
      </c>
      <c r="M20" s="7" t="s">
        <v>53</v>
      </c>
      <c r="N20" s="7" t="s">
        <v>92</v>
      </c>
      <c r="O20" s="7" t="s">
        <v>54</v>
      </c>
      <c r="P20" s="10"/>
    </row>
    <row r="21" spans="1:18" ht="18" customHeight="1" x14ac:dyDescent="0.35">
      <c r="A21" s="18" t="s">
        <v>96</v>
      </c>
      <c r="B21" s="19">
        <v>8000</v>
      </c>
      <c r="C21" s="46"/>
      <c r="D21" s="46"/>
      <c r="E21" s="46"/>
      <c r="F21" s="20">
        <f>D21+E21</f>
        <v>0</v>
      </c>
      <c r="G21" s="38"/>
      <c r="H21" s="38"/>
      <c r="I21" s="38"/>
      <c r="J21" s="38"/>
      <c r="K21" s="38"/>
      <c r="L21" s="38"/>
      <c r="M21" s="38"/>
      <c r="N21" s="8">
        <f>(G21+H21+I21+J21+K21+L21+M21)*B21</f>
        <v>0</v>
      </c>
      <c r="O21" s="8">
        <f>F21-N21</f>
        <v>0</v>
      </c>
      <c r="P21" s="34"/>
    </row>
    <row r="22" spans="1:18" ht="18" customHeight="1" x14ac:dyDescent="0.3">
      <c r="A22" s="18" t="s">
        <v>97</v>
      </c>
      <c r="B22" s="19">
        <v>4000</v>
      </c>
      <c r="C22" s="46"/>
      <c r="D22" s="46"/>
      <c r="E22" s="46"/>
      <c r="F22" s="20">
        <f t="shared" ref="F22:F24" si="0">D22+E22</f>
        <v>0</v>
      </c>
      <c r="G22" s="38"/>
      <c r="H22" s="38"/>
      <c r="I22" s="38"/>
      <c r="J22" s="38"/>
      <c r="K22" s="38"/>
      <c r="L22" s="38"/>
      <c r="M22" s="38"/>
      <c r="N22" s="8">
        <f t="shared" ref="N22:N24" si="1">(G22+H22+I22+J22+K22+L22+M22)*B22</f>
        <v>0</v>
      </c>
      <c r="O22" s="8">
        <f t="shared" ref="O22:O24" si="2">F22-N22</f>
        <v>0</v>
      </c>
    </row>
    <row r="23" spans="1:18" ht="18" customHeight="1" x14ac:dyDescent="0.3">
      <c r="A23" s="18" t="s">
        <v>98</v>
      </c>
      <c r="B23" s="19">
        <v>10000</v>
      </c>
      <c r="C23" s="46"/>
      <c r="D23" s="46"/>
      <c r="E23" s="46"/>
      <c r="F23" s="20">
        <f t="shared" si="0"/>
        <v>0</v>
      </c>
      <c r="G23" s="38"/>
      <c r="H23" s="38"/>
      <c r="I23" s="38"/>
      <c r="J23" s="38"/>
      <c r="K23" s="38"/>
      <c r="L23" s="38"/>
      <c r="M23" s="38"/>
      <c r="N23" s="8">
        <f t="shared" si="1"/>
        <v>0</v>
      </c>
      <c r="O23" s="8">
        <f t="shared" si="2"/>
        <v>0</v>
      </c>
    </row>
    <row r="24" spans="1:18" ht="18" customHeight="1" x14ac:dyDescent="0.3">
      <c r="A24" s="21" t="s">
        <v>99</v>
      </c>
      <c r="B24" s="19">
        <v>5000</v>
      </c>
      <c r="C24" s="46"/>
      <c r="D24" s="46"/>
      <c r="E24" s="46"/>
      <c r="F24" s="20">
        <f t="shared" si="0"/>
        <v>0</v>
      </c>
      <c r="G24" s="38"/>
      <c r="H24" s="38"/>
      <c r="I24" s="38"/>
      <c r="J24" s="38"/>
      <c r="K24" s="38"/>
      <c r="L24" s="38"/>
      <c r="M24" s="38"/>
      <c r="N24" s="8">
        <f t="shared" si="1"/>
        <v>0</v>
      </c>
      <c r="O24" s="8">
        <f t="shared" si="2"/>
        <v>0</v>
      </c>
    </row>
    <row r="25" spans="1:18" ht="49.5" x14ac:dyDescent="0.3">
      <c r="A25" s="17" t="s">
        <v>100</v>
      </c>
      <c r="B25" s="7" t="s">
        <v>103</v>
      </c>
      <c r="C25" s="7">
        <f t="shared" ref="C25:O25" si="3">SUM(C21:C24)</f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8">
        <f t="shared" si="3"/>
        <v>0</v>
      </c>
      <c r="O25" s="8">
        <f t="shared" si="3"/>
        <v>0</v>
      </c>
      <c r="Q25" s="4"/>
      <c r="R25" s="2"/>
    </row>
    <row r="26" spans="1:18" ht="15" customHeight="1" x14ac:dyDescent="0.3">
      <c r="A26" s="123" t="s">
        <v>56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5"/>
      <c r="M26" s="15"/>
      <c r="N26" s="15"/>
      <c r="O26" s="15"/>
      <c r="Q26" s="4"/>
      <c r="R26" s="2"/>
    </row>
    <row r="27" spans="1:18" ht="15" customHeight="1" x14ac:dyDescent="0.25">
      <c r="A27" s="15"/>
      <c r="B27" s="15"/>
      <c r="C27" s="15"/>
      <c r="D27" s="15"/>
      <c r="E27" s="15"/>
      <c r="F27" s="15"/>
      <c r="G27" s="122"/>
      <c r="H27" s="122"/>
      <c r="I27" s="122"/>
      <c r="J27" s="14"/>
      <c r="K27" s="14"/>
      <c r="L27" s="122"/>
      <c r="M27" s="122"/>
      <c r="N27" s="10"/>
      <c r="O27" s="10"/>
      <c r="P27" s="10"/>
      <c r="Q27" s="2"/>
      <c r="R27" s="2"/>
    </row>
    <row r="28" spans="1:18" ht="15" customHeight="1" x14ac:dyDescent="0.3">
      <c r="A28" s="14" t="s">
        <v>102</v>
      </c>
      <c r="B28" s="122" t="s">
        <v>57</v>
      </c>
      <c r="C28" s="122"/>
      <c r="D28" s="122"/>
      <c r="E28" s="122"/>
      <c r="F28" s="122"/>
      <c r="G28" s="10"/>
      <c r="P28" s="10"/>
    </row>
    <row r="29" spans="1:18" ht="15" customHeight="1" x14ac:dyDescent="0.3">
      <c r="A29" s="7" t="s">
        <v>0</v>
      </c>
      <c r="B29" s="7" t="s">
        <v>1</v>
      </c>
      <c r="C29" s="7" t="s">
        <v>2</v>
      </c>
      <c r="D29" s="7" t="s">
        <v>13</v>
      </c>
      <c r="E29" s="7" t="s">
        <v>14</v>
      </c>
      <c r="F29" s="7" t="s">
        <v>15</v>
      </c>
      <c r="G29" s="7" t="s">
        <v>16</v>
      </c>
      <c r="H29" s="7" t="s">
        <v>17</v>
      </c>
      <c r="I29" s="7" t="s">
        <v>18</v>
      </c>
      <c r="J29" s="7" t="s">
        <v>19</v>
      </c>
      <c r="K29" s="7" t="s">
        <v>20</v>
      </c>
      <c r="L29" s="7" t="s">
        <v>21</v>
      </c>
      <c r="M29" s="7" t="s">
        <v>22</v>
      </c>
      <c r="N29" s="10"/>
      <c r="O29" s="10"/>
      <c r="P29" s="10"/>
    </row>
    <row r="30" spans="1:18" ht="66" x14ac:dyDescent="0.3">
      <c r="A30" s="22" t="s">
        <v>105</v>
      </c>
      <c r="B30" s="7" t="s">
        <v>132</v>
      </c>
      <c r="C30" s="125" t="s">
        <v>58</v>
      </c>
      <c r="D30" s="125"/>
      <c r="E30" s="125"/>
      <c r="F30" s="125"/>
      <c r="G30" s="7" t="s">
        <v>59</v>
      </c>
      <c r="H30" s="7" t="s">
        <v>131</v>
      </c>
      <c r="I30" s="7" t="s">
        <v>55</v>
      </c>
      <c r="J30" s="7" t="s">
        <v>60</v>
      </c>
      <c r="K30" s="7" t="s">
        <v>61</v>
      </c>
      <c r="L30" s="7" t="s">
        <v>28</v>
      </c>
      <c r="M30" s="7" t="s">
        <v>31</v>
      </c>
      <c r="N30" s="10"/>
      <c r="O30" s="10"/>
      <c r="P30" s="10"/>
    </row>
    <row r="31" spans="1:18" ht="147" customHeight="1" x14ac:dyDescent="0.3">
      <c r="A31" s="23" t="s">
        <v>106</v>
      </c>
      <c r="B31" s="7" t="s">
        <v>32</v>
      </c>
      <c r="C31" s="7" t="s">
        <v>62</v>
      </c>
      <c r="D31" s="7" t="s">
        <v>133</v>
      </c>
      <c r="E31" s="7" t="s">
        <v>208</v>
      </c>
      <c r="F31" s="7" t="s">
        <v>104</v>
      </c>
      <c r="G31" s="7" t="s">
        <v>34</v>
      </c>
      <c r="H31" s="7" t="s">
        <v>34</v>
      </c>
      <c r="I31" s="7" t="s">
        <v>34</v>
      </c>
      <c r="J31" s="7" t="s">
        <v>34</v>
      </c>
      <c r="K31" s="7" t="s">
        <v>34</v>
      </c>
      <c r="L31" s="7" t="s">
        <v>34</v>
      </c>
      <c r="M31" s="7" t="s">
        <v>34</v>
      </c>
      <c r="N31" s="10"/>
      <c r="O31" s="10"/>
      <c r="P31" s="10"/>
    </row>
    <row r="32" spans="1:18" ht="82.5" x14ac:dyDescent="0.3">
      <c r="A32" s="23" t="s">
        <v>107</v>
      </c>
      <c r="B32" s="7" t="s">
        <v>42</v>
      </c>
      <c r="C32" s="7" t="s">
        <v>43</v>
      </c>
      <c r="D32" s="7" t="s">
        <v>44</v>
      </c>
      <c r="E32" s="7" t="s">
        <v>45</v>
      </c>
      <c r="F32" s="7" t="s">
        <v>46</v>
      </c>
      <c r="G32" s="7" t="s">
        <v>63</v>
      </c>
      <c r="H32" s="7" t="s">
        <v>203</v>
      </c>
      <c r="I32" s="7" t="s">
        <v>64</v>
      </c>
      <c r="J32" s="7" t="s">
        <v>50</v>
      </c>
      <c r="K32" s="7" t="s">
        <v>51</v>
      </c>
      <c r="L32" s="7" t="s">
        <v>65</v>
      </c>
      <c r="M32" s="7" t="s">
        <v>66</v>
      </c>
      <c r="N32" s="10"/>
      <c r="O32" s="10"/>
      <c r="P32" s="10"/>
    </row>
    <row r="33" spans="1:18" ht="18" customHeight="1" x14ac:dyDescent="0.3">
      <c r="A33" s="23" t="s">
        <v>108</v>
      </c>
      <c r="B33" s="19">
        <v>8000</v>
      </c>
      <c r="C33" s="45"/>
      <c r="D33" s="39"/>
      <c r="E33" s="39"/>
      <c r="F33" s="7">
        <f>5*C33+2*E33</f>
        <v>0</v>
      </c>
      <c r="G33" s="8">
        <f>F33*B33</f>
        <v>0</v>
      </c>
      <c r="H33" s="44"/>
      <c r="I33" s="8">
        <f>G33+H33</f>
        <v>0</v>
      </c>
      <c r="J33" s="45"/>
      <c r="K33" s="39"/>
      <c r="L33" s="8">
        <f>J33+K33</f>
        <v>0</v>
      </c>
      <c r="M33" s="8">
        <f>L33-I33</f>
        <v>0</v>
      </c>
      <c r="N33" s="31"/>
      <c r="O33" s="10"/>
      <c r="P33" s="10"/>
    </row>
    <row r="34" spans="1:18" ht="18" customHeight="1" x14ac:dyDescent="0.35">
      <c r="A34" s="23" t="s">
        <v>109</v>
      </c>
      <c r="B34" s="19">
        <v>10000</v>
      </c>
      <c r="C34" s="46"/>
      <c r="D34" s="46"/>
      <c r="E34" s="46"/>
      <c r="F34" s="6">
        <f>5*C34+2*E34</f>
        <v>0</v>
      </c>
      <c r="G34" s="5">
        <f>F34*B34</f>
        <v>0</v>
      </c>
      <c r="H34" s="44"/>
      <c r="I34" s="5">
        <f>G34+H34</f>
        <v>0</v>
      </c>
      <c r="J34" s="46"/>
      <c r="K34" s="46"/>
      <c r="L34" s="8">
        <f>J34+K34</f>
        <v>0</v>
      </c>
      <c r="M34" s="8">
        <f>L34-I34</f>
        <v>0</v>
      </c>
      <c r="N34" s="34"/>
      <c r="O34" s="10"/>
      <c r="P34" s="10"/>
    </row>
    <row r="35" spans="1:18" ht="33" x14ac:dyDescent="0.3">
      <c r="A35" s="23" t="s">
        <v>110</v>
      </c>
      <c r="B35" s="7" t="s">
        <v>67</v>
      </c>
      <c r="C35" s="7">
        <f t="shared" ref="C35:M35" si="4">SUM(C33:C34)</f>
        <v>0</v>
      </c>
      <c r="D35" s="7">
        <f t="shared" si="4"/>
        <v>0</v>
      </c>
      <c r="E35" s="7">
        <f t="shared" si="4"/>
        <v>0</v>
      </c>
      <c r="F35" s="7">
        <f t="shared" si="4"/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8">
        <f t="shared" si="4"/>
        <v>0</v>
      </c>
      <c r="L35" s="8">
        <f t="shared" si="4"/>
        <v>0</v>
      </c>
      <c r="M35" s="8">
        <f t="shared" si="4"/>
        <v>0</v>
      </c>
      <c r="N35" s="10"/>
      <c r="O35" s="10"/>
      <c r="P35" s="10"/>
    </row>
    <row r="36" spans="1:18" ht="15" customHeight="1" x14ac:dyDescent="0.25">
      <c r="A36" s="126" t="s">
        <v>68</v>
      </c>
      <c r="B36" s="126"/>
      <c r="C36" s="126"/>
      <c r="D36" s="126"/>
      <c r="E36" s="126"/>
      <c r="F36" s="24"/>
      <c r="G36" s="24"/>
      <c r="H36" s="24"/>
      <c r="I36" s="15"/>
      <c r="J36" s="15"/>
      <c r="K36" s="15"/>
      <c r="L36" s="15"/>
      <c r="M36" s="15"/>
      <c r="N36" s="15"/>
      <c r="O36" s="15"/>
      <c r="P36" s="10"/>
      <c r="Q36" s="2"/>
      <c r="R36" s="2"/>
    </row>
    <row r="37" spans="1:18" ht="15" customHeight="1" x14ac:dyDescent="0.25">
      <c r="A37" s="25"/>
      <c r="B37" s="25"/>
      <c r="C37" s="25"/>
      <c r="D37" s="25"/>
      <c r="E37" s="25"/>
      <c r="F37" s="26"/>
      <c r="G37" s="26"/>
      <c r="H37" s="26"/>
      <c r="I37" s="15"/>
      <c r="J37" s="15"/>
      <c r="K37" s="15" t="s">
        <v>130</v>
      </c>
      <c r="L37" s="15"/>
      <c r="M37" s="15"/>
      <c r="N37" s="15"/>
      <c r="O37" s="15"/>
      <c r="P37" s="10"/>
      <c r="Q37" s="2"/>
      <c r="R37" s="2"/>
    </row>
    <row r="38" spans="1:18" ht="15" customHeight="1" x14ac:dyDescent="0.25">
      <c r="A38" s="14" t="s">
        <v>111</v>
      </c>
      <c r="B38" s="127" t="s">
        <v>69</v>
      </c>
      <c r="C38" s="127"/>
      <c r="D38" s="127"/>
      <c r="E38" s="127"/>
      <c r="F38" s="14"/>
      <c r="G38" s="10"/>
      <c r="H38" s="14" t="s">
        <v>112</v>
      </c>
      <c r="I38" s="124" t="s">
        <v>70</v>
      </c>
      <c r="J38" s="124"/>
      <c r="K38" s="124"/>
      <c r="L38" s="124"/>
      <c r="M38" s="124"/>
      <c r="N38" s="14"/>
      <c r="O38" s="14"/>
      <c r="P38" s="10"/>
      <c r="Q38" s="2"/>
      <c r="R38" s="2"/>
    </row>
    <row r="39" spans="1:18" ht="15" customHeight="1" x14ac:dyDescent="0.3">
      <c r="A39" s="7" t="s">
        <v>0</v>
      </c>
      <c r="B39" s="7" t="s">
        <v>1</v>
      </c>
      <c r="C39" s="7" t="s">
        <v>2</v>
      </c>
      <c r="D39" s="7" t="s">
        <v>13</v>
      </c>
      <c r="E39" s="7" t="s">
        <v>14</v>
      </c>
      <c r="F39" s="10"/>
      <c r="G39" s="10"/>
      <c r="H39" s="7" t="s">
        <v>0</v>
      </c>
      <c r="I39" s="7" t="s">
        <v>1</v>
      </c>
      <c r="J39" s="7" t="s">
        <v>2</v>
      </c>
      <c r="K39" s="7" t="s">
        <v>13</v>
      </c>
      <c r="L39" s="7" t="s">
        <v>14</v>
      </c>
      <c r="M39" s="7" t="s">
        <v>15</v>
      </c>
      <c r="P39" s="10"/>
      <c r="Q39" s="2"/>
      <c r="R39" s="2"/>
    </row>
    <row r="40" spans="1:18" ht="118.5" customHeight="1" x14ac:dyDescent="0.3">
      <c r="A40" s="17" t="s">
        <v>113</v>
      </c>
      <c r="B40" s="7" t="s">
        <v>207</v>
      </c>
      <c r="C40" s="7" t="s">
        <v>71</v>
      </c>
      <c r="D40" s="7" t="s">
        <v>134</v>
      </c>
      <c r="E40" s="7" t="s">
        <v>31</v>
      </c>
      <c r="F40" s="10"/>
      <c r="G40" s="10"/>
      <c r="H40" s="17" t="s">
        <v>118</v>
      </c>
      <c r="I40" s="7" t="s">
        <v>117</v>
      </c>
      <c r="J40" s="7" t="s">
        <v>72</v>
      </c>
      <c r="K40" s="7" t="s">
        <v>125</v>
      </c>
      <c r="L40" s="7" t="s">
        <v>206</v>
      </c>
      <c r="M40" s="7" t="s">
        <v>55</v>
      </c>
      <c r="P40" s="10"/>
      <c r="Q40" s="2"/>
      <c r="R40" s="2"/>
    </row>
    <row r="41" spans="1:18" ht="18" customHeight="1" x14ac:dyDescent="0.3">
      <c r="A41" s="17" t="s">
        <v>114</v>
      </c>
      <c r="B41" s="7" t="s">
        <v>34</v>
      </c>
      <c r="C41" s="7" t="s">
        <v>34</v>
      </c>
      <c r="D41" s="7" t="s">
        <v>34</v>
      </c>
      <c r="E41" s="7" t="s">
        <v>34</v>
      </c>
      <c r="F41" s="10"/>
      <c r="G41" s="10"/>
      <c r="H41" s="17" t="s">
        <v>119</v>
      </c>
      <c r="I41" s="7"/>
      <c r="J41" s="7" t="s">
        <v>34</v>
      </c>
      <c r="K41" s="7" t="s">
        <v>34</v>
      </c>
      <c r="L41" s="7" t="s">
        <v>34</v>
      </c>
      <c r="M41" s="7" t="s">
        <v>34</v>
      </c>
      <c r="P41" s="10"/>
      <c r="Q41" s="2"/>
      <c r="R41" s="2"/>
    </row>
    <row r="42" spans="1:18" ht="18" customHeight="1" x14ac:dyDescent="0.3">
      <c r="A42" s="17" t="s">
        <v>115</v>
      </c>
      <c r="B42" s="7" t="s">
        <v>42</v>
      </c>
      <c r="C42" s="7" t="s">
        <v>73</v>
      </c>
      <c r="D42" s="7" t="s">
        <v>74</v>
      </c>
      <c r="E42" s="7" t="s">
        <v>75</v>
      </c>
      <c r="F42" s="10"/>
      <c r="G42" s="10"/>
      <c r="H42" s="17" t="s">
        <v>120</v>
      </c>
      <c r="I42" s="7" t="s">
        <v>42</v>
      </c>
      <c r="J42" s="7" t="s">
        <v>43</v>
      </c>
      <c r="K42" s="7" t="s">
        <v>44</v>
      </c>
      <c r="L42" s="7" t="s">
        <v>45</v>
      </c>
      <c r="M42" s="7" t="s">
        <v>76</v>
      </c>
      <c r="P42" s="10"/>
      <c r="Q42" s="2"/>
      <c r="R42" s="2"/>
    </row>
    <row r="43" spans="1:18" ht="36" customHeight="1" x14ac:dyDescent="0.3">
      <c r="A43" s="17" t="s">
        <v>116</v>
      </c>
      <c r="B43" s="121">
        <f>F25*0.02</f>
        <v>0</v>
      </c>
      <c r="C43" s="8">
        <f>N25</f>
        <v>0</v>
      </c>
      <c r="D43" s="8">
        <f>C43*0.02</f>
        <v>0</v>
      </c>
      <c r="E43" s="8">
        <f>B43-D43</f>
        <v>0</v>
      </c>
      <c r="F43" s="10"/>
      <c r="G43" s="10"/>
      <c r="H43" s="17" t="s">
        <v>121</v>
      </c>
      <c r="I43" s="7" t="s">
        <v>77</v>
      </c>
      <c r="J43" s="5">
        <f>F25</f>
        <v>0</v>
      </c>
      <c r="K43" s="5">
        <f>L35</f>
        <v>0</v>
      </c>
      <c r="L43" s="5">
        <f>B43</f>
        <v>0</v>
      </c>
      <c r="M43" s="8">
        <f>J43+K43+L43</f>
        <v>0</v>
      </c>
      <c r="P43" s="10"/>
      <c r="Q43" s="2"/>
      <c r="R43" s="2"/>
    </row>
    <row r="44" spans="1:18" ht="36" customHeight="1" x14ac:dyDescent="0.35">
      <c r="A44" s="10"/>
      <c r="B44" s="34"/>
      <c r="C44" s="10"/>
      <c r="D44" s="10"/>
      <c r="E44" s="10"/>
      <c r="F44" s="10"/>
      <c r="G44" s="10"/>
      <c r="H44" s="17" t="s">
        <v>122</v>
      </c>
      <c r="I44" s="7" t="s">
        <v>126</v>
      </c>
      <c r="J44" s="5">
        <f>N25</f>
        <v>0</v>
      </c>
      <c r="K44" s="5">
        <f>I35</f>
        <v>0</v>
      </c>
      <c r="L44" s="5">
        <f>D43</f>
        <v>0</v>
      </c>
      <c r="M44" s="8">
        <f t="shared" ref="M44:M45" si="5">J44+K44+L44</f>
        <v>0</v>
      </c>
      <c r="Q44" s="2"/>
      <c r="R44" s="2"/>
    </row>
    <row r="45" spans="1:18" ht="33.75" x14ac:dyDescent="0.3">
      <c r="A45" s="10"/>
      <c r="B45" s="10"/>
      <c r="C45" s="10"/>
      <c r="D45" s="10"/>
      <c r="E45" s="10"/>
      <c r="F45" s="10"/>
      <c r="G45" s="10"/>
      <c r="H45" s="17" t="s">
        <v>123</v>
      </c>
      <c r="I45" s="7" t="s">
        <v>101</v>
      </c>
      <c r="J45" s="27">
        <f>J43-J44</f>
        <v>0</v>
      </c>
      <c r="K45" s="27">
        <f t="shared" ref="K45:L45" si="6">K43-K44</f>
        <v>0</v>
      </c>
      <c r="L45" s="27">
        <f t="shared" si="6"/>
        <v>0</v>
      </c>
      <c r="M45" s="8">
        <f t="shared" si="5"/>
        <v>0</v>
      </c>
      <c r="Q45" s="2"/>
      <c r="R45" s="2"/>
    </row>
    <row r="46" spans="1:18" x14ac:dyDescent="0.3">
      <c r="A46" s="10"/>
      <c r="B46" s="10"/>
      <c r="C46" s="10"/>
      <c r="D46" s="10"/>
      <c r="E46" s="10"/>
      <c r="F46" s="10"/>
      <c r="G46" s="10"/>
      <c r="H46" s="10"/>
      <c r="Q46" s="2"/>
      <c r="R46" s="2"/>
    </row>
    <row r="47" spans="1:18" x14ac:dyDescent="0.3">
      <c r="B47" s="10"/>
      <c r="C47" s="10"/>
      <c r="D47" s="10"/>
      <c r="Q47" s="2"/>
      <c r="R47" s="2"/>
    </row>
    <row r="48" spans="1:18" ht="18" x14ac:dyDescent="0.35">
      <c r="A48" s="10"/>
      <c r="B48" s="10"/>
      <c r="C48" s="10"/>
      <c r="D48" s="10"/>
      <c r="E48" s="37" t="s">
        <v>78</v>
      </c>
      <c r="F48" s="133"/>
      <c r="G48" s="133"/>
      <c r="H48" s="32"/>
      <c r="I48" s="36"/>
      <c r="Q48" s="2"/>
      <c r="R48" s="2"/>
    </row>
    <row r="49" spans="1:18" ht="16.5" customHeight="1" x14ac:dyDescent="0.3">
      <c r="A49" s="10"/>
      <c r="B49" s="10"/>
      <c r="C49" s="10"/>
      <c r="D49" s="10"/>
      <c r="E49" s="10"/>
      <c r="K49" s="10"/>
      <c r="L49" s="10"/>
      <c r="M49" s="10"/>
      <c r="N49" s="10"/>
      <c r="Q49" s="2"/>
      <c r="R49" s="2"/>
    </row>
    <row r="50" spans="1:18" x14ac:dyDescent="0.3">
      <c r="A50" s="10"/>
      <c r="B50" s="10"/>
      <c r="C50" s="10"/>
      <c r="D50" s="10"/>
      <c r="E50" s="10"/>
      <c r="F50" s="10"/>
      <c r="K50" s="28"/>
      <c r="L50" s="10"/>
      <c r="M50" s="10"/>
      <c r="N50" s="10"/>
      <c r="O50" s="10"/>
      <c r="Q50" s="2"/>
      <c r="R50" s="2"/>
    </row>
    <row r="51" spans="1:18" ht="15" customHeight="1" x14ac:dyDescent="0.3">
      <c r="G51" s="28" t="s">
        <v>79</v>
      </c>
      <c r="L51" s="10"/>
      <c r="M51" s="10"/>
      <c r="N51" s="10"/>
      <c r="O51" s="11"/>
      <c r="Q51" s="2"/>
      <c r="R51" s="2"/>
    </row>
    <row r="52" spans="1:18" ht="15" customHeight="1" x14ac:dyDescent="0.3">
      <c r="H52" s="131" t="s">
        <v>80</v>
      </c>
      <c r="I52" s="131"/>
      <c r="J52" s="131"/>
      <c r="O52" s="11"/>
      <c r="Q52" s="2"/>
      <c r="R52" s="2"/>
    </row>
    <row r="53" spans="1:18" ht="15" customHeight="1" x14ac:dyDescent="0.3">
      <c r="F53" s="10"/>
      <c r="H53" s="131" t="s">
        <v>81</v>
      </c>
      <c r="I53" s="131"/>
      <c r="J53" s="131"/>
    </row>
  </sheetData>
  <sheetProtection algorithmName="SHA-512" hashValue="FQ3/RXmsNJBY8X8SWCHh6okeGbNM79embvFIAqjeEQqQi9uCavVuBk8Sf/EOJ9mG6rx8f12ubPTLV43VIhTLKA==" saltValue="/dldfq1/zz7XeEIbhu6G7Q==" spinCount="100000" sheet="1" objects="1" scenarios="1"/>
  <mergeCells count="38">
    <mergeCell ref="F8:O8"/>
    <mergeCell ref="F9:O9"/>
    <mergeCell ref="F10:O10"/>
    <mergeCell ref="F11:O11"/>
    <mergeCell ref="F12:O12"/>
    <mergeCell ref="E1:J1"/>
    <mergeCell ref="G18:M18"/>
    <mergeCell ref="B4:E4"/>
    <mergeCell ref="B5:E5"/>
    <mergeCell ref="B6:E6"/>
    <mergeCell ref="B7:E7"/>
    <mergeCell ref="B8:E8"/>
    <mergeCell ref="F4:O4"/>
    <mergeCell ref="F5:O5"/>
    <mergeCell ref="F6:O6"/>
    <mergeCell ref="F7:O7"/>
    <mergeCell ref="B9:E9"/>
    <mergeCell ref="B10:E10"/>
    <mergeCell ref="B11:E11"/>
    <mergeCell ref="B12:E12"/>
    <mergeCell ref="L13:M13"/>
    <mergeCell ref="B14:E14"/>
    <mergeCell ref="H52:J52"/>
    <mergeCell ref="H53:J53"/>
    <mergeCell ref="B13:F13"/>
    <mergeCell ref="G13:I13"/>
    <mergeCell ref="B16:F16"/>
    <mergeCell ref="G15:I15"/>
    <mergeCell ref="F48:G48"/>
    <mergeCell ref="L15:M15"/>
    <mergeCell ref="A26:K26"/>
    <mergeCell ref="I38:M38"/>
    <mergeCell ref="L27:M27"/>
    <mergeCell ref="G27:I27"/>
    <mergeCell ref="C30:F30"/>
    <mergeCell ref="A36:E36"/>
    <mergeCell ref="B38:E38"/>
    <mergeCell ref="B28:F2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1" manualBreakCount="1">
    <brk id="26" max="16383" man="1"/>
  </rowBreaks>
  <ignoredErrors>
    <ignoredError sqref="H40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4"/>
  <sheetViews>
    <sheetView view="pageBreakPreview" topLeftCell="A88" zoomScaleNormal="100" zoomScaleSheetLayoutView="100" workbookViewId="0">
      <selection activeCell="I87" sqref="I87"/>
    </sheetView>
  </sheetViews>
  <sheetFormatPr defaultRowHeight="15" x14ac:dyDescent="0.25"/>
  <cols>
    <col min="1" max="1" width="6" customWidth="1"/>
    <col min="2" max="2" width="20.7109375" customWidth="1"/>
    <col min="3" max="11" width="15.7109375" customWidth="1"/>
  </cols>
  <sheetData>
    <row r="1" spans="1:11" ht="18" x14ac:dyDescent="0.25">
      <c r="A1" s="143" t="s">
        <v>135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8" x14ac:dyDescent="0.25">
      <c r="A2" s="47"/>
      <c r="B2" s="48"/>
      <c r="C2" s="48"/>
      <c r="D2" s="48"/>
      <c r="E2" s="30"/>
      <c r="F2" s="30"/>
      <c r="G2" s="48"/>
      <c r="H2" s="48"/>
      <c r="I2" s="48"/>
      <c r="J2" s="48"/>
      <c r="K2" s="48"/>
    </row>
    <row r="3" spans="1:11" ht="18" x14ac:dyDescent="0.25">
      <c r="A3" s="49"/>
      <c r="B3" s="50"/>
      <c r="C3" s="50"/>
      <c r="D3" s="51"/>
      <c r="E3" s="51"/>
      <c r="F3" s="51"/>
      <c r="G3" s="51"/>
      <c r="H3" s="51"/>
      <c r="I3" s="51"/>
      <c r="J3" s="51"/>
      <c r="K3" s="51"/>
    </row>
    <row r="4" spans="1:11" ht="18" x14ac:dyDescent="0.25">
      <c r="A4" s="52" t="s">
        <v>0</v>
      </c>
      <c r="B4" s="145" t="s">
        <v>1</v>
      </c>
      <c r="C4" s="146"/>
      <c r="D4" s="147" t="s">
        <v>2</v>
      </c>
      <c r="E4" s="147"/>
      <c r="F4" s="147"/>
      <c r="G4" s="147"/>
      <c r="H4" s="147"/>
      <c r="I4" s="147"/>
      <c r="J4" s="51"/>
      <c r="K4" s="51"/>
    </row>
    <row r="5" spans="1:11" ht="18" x14ac:dyDescent="0.25">
      <c r="A5" s="53" t="s">
        <v>82</v>
      </c>
      <c r="B5" s="54" t="s">
        <v>3</v>
      </c>
      <c r="C5" s="55"/>
      <c r="D5" s="142"/>
      <c r="E5" s="142"/>
      <c r="F5" s="142"/>
      <c r="G5" s="142"/>
      <c r="H5" s="142"/>
      <c r="I5" s="142"/>
      <c r="J5" s="56"/>
      <c r="K5" s="51"/>
    </row>
    <row r="6" spans="1:11" ht="51.75" customHeight="1" x14ac:dyDescent="0.25">
      <c r="A6" s="53" t="s">
        <v>83</v>
      </c>
      <c r="B6" s="140" t="s">
        <v>4</v>
      </c>
      <c r="C6" s="141"/>
      <c r="D6" s="148"/>
      <c r="E6" s="149"/>
      <c r="F6" s="149"/>
      <c r="G6" s="149"/>
      <c r="H6" s="149"/>
      <c r="I6" s="150"/>
      <c r="J6" s="56"/>
      <c r="K6" s="51"/>
    </row>
    <row r="7" spans="1:11" ht="18" x14ac:dyDescent="0.25">
      <c r="A7" s="53" t="s">
        <v>84</v>
      </c>
      <c r="B7" s="140" t="s">
        <v>5</v>
      </c>
      <c r="C7" s="141"/>
      <c r="D7" s="142"/>
      <c r="E7" s="142"/>
      <c r="F7" s="142"/>
      <c r="G7" s="142"/>
      <c r="H7" s="142"/>
      <c r="I7" s="142"/>
      <c r="J7" s="51"/>
      <c r="K7" s="51"/>
    </row>
    <row r="8" spans="1:11" ht="18" x14ac:dyDescent="0.25">
      <c r="A8" s="53" t="s">
        <v>85</v>
      </c>
      <c r="B8" s="140" t="s">
        <v>6</v>
      </c>
      <c r="C8" s="141"/>
      <c r="D8" s="151"/>
      <c r="E8" s="151"/>
      <c r="F8" s="151"/>
      <c r="G8" s="151"/>
      <c r="H8" s="151"/>
      <c r="I8" s="151"/>
      <c r="J8" s="51"/>
      <c r="K8" s="51"/>
    </row>
    <row r="9" spans="1:11" ht="18" x14ac:dyDescent="0.25">
      <c r="A9" s="53" t="s">
        <v>86</v>
      </c>
      <c r="B9" s="54" t="s">
        <v>7</v>
      </c>
      <c r="C9" s="55"/>
      <c r="D9" s="142"/>
      <c r="E9" s="142"/>
      <c r="F9" s="142"/>
      <c r="G9" s="142"/>
      <c r="H9" s="142"/>
      <c r="I9" s="142"/>
      <c r="J9" s="51"/>
      <c r="K9" s="51"/>
    </row>
    <row r="10" spans="1:11" ht="18" x14ac:dyDescent="0.25">
      <c r="A10" s="53" t="s">
        <v>87</v>
      </c>
      <c r="B10" s="140" t="s">
        <v>8</v>
      </c>
      <c r="C10" s="141"/>
      <c r="D10" s="142"/>
      <c r="E10" s="142"/>
      <c r="F10" s="142"/>
      <c r="G10" s="142"/>
      <c r="H10" s="142"/>
      <c r="I10" s="142"/>
      <c r="J10" s="51"/>
      <c r="K10" s="51"/>
    </row>
    <row r="11" spans="1:11" ht="18" x14ac:dyDescent="0.25">
      <c r="A11" s="53" t="s">
        <v>88</v>
      </c>
      <c r="B11" s="140" t="s">
        <v>9</v>
      </c>
      <c r="C11" s="141"/>
      <c r="D11" s="142"/>
      <c r="E11" s="142"/>
      <c r="F11" s="142"/>
      <c r="G11" s="142"/>
      <c r="H11" s="142"/>
      <c r="I11" s="142"/>
      <c r="J11" s="51"/>
      <c r="K11" s="51"/>
    </row>
    <row r="12" spans="1:11" ht="18" x14ac:dyDescent="0.25">
      <c r="A12" s="53" t="s">
        <v>89</v>
      </c>
      <c r="B12" s="140" t="s">
        <v>10</v>
      </c>
      <c r="C12" s="141"/>
      <c r="D12" s="142"/>
      <c r="E12" s="142"/>
      <c r="F12" s="142"/>
      <c r="G12" s="142"/>
      <c r="H12" s="142"/>
      <c r="I12" s="142"/>
      <c r="J12" s="51"/>
      <c r="K12" s="51"/>
    </row>
    <row r="13" spans="1:11" ht="18" x14ac:dyDescent="0.25">
      <c r="A13" s="51"/>
      <c r="B13" s="57"/>
      <c r="C13" s="57"/>
      <c r="D13" s="58"/>
      <c r="E13" s="58"/>
      <c r="F13" s="58"/>
      <c r="G13" s="58"/>
      <c r="H13" s="58"/>
      <c r="I13" s="58"/>
      <c r="J13" s="51"/>
      <c r="K13" s="51"/>
    </row>
    <row r="14" spans="1:11" ht="18" x14ac:dyDescent="0.25">
      <c r="A14" s="59" t="s">
        <v>136</v>
      </c>
      <c r="B14" s="154" t="s">
        <v>137</v>
      </c>
      <c r="C14" s="155"/>
      <c r="D14" s="60" t="s">
        <v>212</v>
      </c>
      <c r="E14" s="61" t="s">
        <v>138</v>
      </c>
      <c r="F14" s="62" t="s">
        <v>83</v>
      </c>
      <c r="G14" s="63" t="s">
        <v>128</v>
      </c>
      <c r="H14" s="58"/>
      <c r="I14" s="58"/>
      <c r="J14" s="51"/>
      <c r="K14" s="51"/>
    </row>
    <row r="15" spans="1:11" ht="18" x14ac:dyDescent="0.25">
      <c r="A15" s="64"/>
      <c r="B15" s="64"/>
      <c r="C15" s="64"/>
      <c r="D15" s="51"/>
      <c r="E15" s="51"/>
      <c r="F15" s="51"/>
      <c r="G15" s="51"/>
      <c r="H15" s="57"/>
      <c r="I15" s="57"/>
      <c r="J15" s="51"/>
      <c r="K15" s="51"/>
    </row>
    <row r="16" spans="1:11" ht="18" x14ac:dyDescent="0.25">
      <c r="A16" s="64" t="s">
        <v>91</v>
      </c>
      <c r="B16" s="65" t="s">
        <v>139</v>
      </c>
      <c r="C16" s="65"/>
      <c r="D16" s="65"/>
      <c r="E16" s="65"/>
      <c r="F16" s="66"/>
      <c r="G16" s="51"/>
      <c r="H16" s="51"/>
      <c r="I16" s="51"/>
      <c r="J16" s="51"/>
      <c r="K16" s="51"/>
    </row>
    <row r="17" spans="1:11" ht="18" x14ac:dyDescent="0.25">
      <c r="A17" s="67" t="s">
        <v>0</v>
      </c>
      <c r="B17" s="67" t="s">
        <v>1</v>
      </c>
      <c r="C17" s="67" t="s">
        <v>2</v>
      </c>
      <c r="D17" s="67" t="s">
        <v>13</v>
      </c>
      <c r="E17" s="67" t="s">
        <v>14</v>
      </c>
      <c r="F17" s="68"/>
      <c r="G17" s="58"/>
      <c r="H17" s="69"/>
      <c r="I17" s="69"/>
      <c r="J17" s="69"/>
      <c r="K17" s="69"/>
    </row>
    <row r="18" spans="1:11" ht="54" x14ac:dyDescent="0.25">
      <c r="A18" s="70" t="s">
        <v>93</v>
      </c>
      <c r="B18" s="67" t="s">
        <v>205</v>
      </c>
      <c r="C18" s="67" t="s">
        <v>140</v>
      </c>
      <c r="D18" s="67" t="s">
        <v>141</v>
      </c>
      <c r="E18" s="67" t="s">
        <v>142</v>
      </c>
      <c r="F18" s="68"/>
      <c r="G18" s="68"/>
      <c r="H18" s="51"/>
      <c r="I18" s="51"/>
      <c r="J18" s="51"/>
      <c r="K18" s="51"/>
    </row>
    <row r="19" spans="1:11" ht="18" x14ac:dyDescent="0.25">
      <c r="A19" s="70" t="s">
        <v>94</v>
      </c>
      <c r="B19" s="67" t="s">
        <v>32</v>
      </c>
      <c r="C19" s="67" t="s">
        <v>33</v>
      </c>
      <c r="D19" s="67" t="s">
        <v>143</v>
      </c>
      <c r="E19" s="71" t="s">
        <v>34</v>
      </c>
      <c r="F19" s="68"/>
      <c r="G19" s="57"/>
      <c r="H19" s="51"/>
      <c r="I19" s="51"/>
      <c r="J19" s="51"/>
      <c r="K19" s="51"/>
    </row>
    <row r="20" spans="1:11" ht="18" x14ac:dyDescent="0.25">
      <c r="A20" s="70" t="s">
        <v>95</v>
      </c>
      <c r="B20" s="67" t="s">
        <v>42</v>
      </c>
      <c r="C20" s="72" t="s">
        <v>43</v>
      </c>
      <c r="D20" s="69" t="s">
        <v>44</v>
      </c>
      <c r="E20" s="71" t="s">
        <v>144</v>
      </c>
      <c r="F20" s="68"/>
      <c r="G20" s="58"/>
      <c r="H20" s="69"/>
      <c r="I20" s="69"/>
      <c r="J20" s="69"/>
      <c r="K20" s="69"/>
    </row>
    <row r="21" spans="1:11" ht="18" x14ac:dyDescent="0.25">
      <c r="A21" s="70" t="s">
        <v>96</v>
      </c>
      <c r="B21" s="73">
        <v>8000</v>
      </c>
      <c r="C21" s="74"/>
      <c r="D21" s="75">
        <v>7</v>
      </c>
      <c r="E21" s="76">
        <f>B21*C21*D21</f>
        <v>0</v>
      </c>
      <c r="F21" s="77"/>
      <c r="G21" s="78"/>
      <c r="H21" s="51"/>
      <c r="I21" s="51"/>
      <c r="J21" s="51"/>
      <c r="K21" s="79"/>
    </row>
    <row r="22" spans="1:11" ht="18" x14ac:dyDescent="0.25">
      <c r="A22" s="70" t="s">
        <v>97</v>
      </c>
      <c r="B22" s="73">
        <v>4000</v>
      </c>
      <c r="C22" s="74"/>
      <c r="D22" s="75">
        <v>7</v>
      </c>
      <c r="E22" s="76">
        <f t="shared" ref="E22:E24" si="0">B22*C22*D22</f>
        <v>0</v>
      </c>
      <c r="F22" s="77"/>
      <c r="G22" s="57"/>
      <c r="H22" s="51"/>
      <c r="I22" s="64"/>
      <c r="J22" s="51"/>
      <c r="K22" s="79"/>
    </row>
    <row r="23" spans="1:11" ht="18" x14ac:dyDescent="0.25">
      <c r="A23" s="70" t="s">
        <v>98</v>
      </c>
      <c r="B23" s="73">
        <v>10000</v>
      </c>
      <c r="C23" s="74"/>
      <c r="D23" s="75">
        <v>7</v>
      </c>
      <c r="E23" s="76">
        <f t="shared" si="0"/>
        <v>0</v>
      </c>
      <c r="F23" s="68"/>
      <c r="G23" s="78"/>
      <c r="H23" s="51"/>
      <c r="I23" s="51"/>
      <c r="J23" s="51"/>
      <c r="K23" s="51"/>
    </row>
    <row r="24" spans="1:11" ht="18.75" thickBot="1" x14ac:dyDescent="0.3">
      <c r="A24" s="80" t="s">
        <v>99</v>
      </c>
      <c r="B24" s="81">
        <v>5000</v>
      </c>
      <c r="C24" s="74"/>
      <c r="D24" s="75">
        <v>7</v>
      </c>
      <c r="E24" s="76">
        <f t="shared" si="0"/>
        <v>0</v>
      </c>
      <c r="F24" s="68"/>
      <c r="G24" s="78"/>
      <c r="H24" s="51"/>
      <c r="I24" s="51"/>
      <c r="J24" s="51"/>
      <c r="K24" s="51"/>
    </row>
    <row r="25" spans="1:11" ht="18.75" thickBot="1" x14ac:dyDescent="0.3">
      <c r="A25" s="82" t="s">
        <v>100</v>
      </c>
      <c r="B25" s="83" t="s">
        <v>55</v>
      </c>
      <c r="C25" s="84">
        <f>SUM(C21:C24)</f>
        <v>0</v>
      </c>
      <c r="D25" s="84"/>
      <c r="E25" s="85">
        <f t="shared" ref="E25" si="1">SUM(E21:E24)</f>
        <v>0</v>
      </c>
      <c r="F25" s="68"/>
      <c r="G25" s="78"/>
      <c r="H25" s="51"/>
      <c r="I25" s="51"/>
      <c r="J25" s="51"/>
      <c r="K25" s="51"/>
    </row>
    <row r="26" spans="1:11" ht="18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8" x14ac:dyDescent="0.25">
      <c r="A27" s="64" t="s">
        <v>102</v>
      </c>
      <c r="B27" s="65" t="s">
        <v>145</v>
      </c>
      <c r="C27" s="65"/>
      <c r="D27" s="65"/>
      <c r="E27" s="65"/>
      <c r="F27" s="51"/>
      <c r="G27" s="51"/>
      <c r="H27" s="51"/>
      <c r="I27" s="51"/>
      <c r="J27" s="51"/>
      <c r="K27" s="51"/>
    </row>
    <row r="28" spans="1:11" ht="18" x14ac:dyDescent="0.25">
      <c r="A28" s="67" t="s">
        <v>0</v>
      </c>
      <c r="B28" s="67" t="s">
        <v>1</v>
      </c>
      <c r="C28" s="67" t="s">
        <v>2</v>
      </c>
      <c r="D28" s="67" t="s">
        <v>13</v>
      </c>
      <c r="E28" s="67" t="s">
        <v>14</v>
      </c>
      <c r="F28" s="72" t="s">
        <v>15</v>
      </c>
      <c r="G28" s="86" t="s">
        <v>16</v>
      </c>
      <c r="H28" s="72" t="s">
        <v>17</v>
      </c>
      <c r="I28" s="72" t="s">
        <v>18</v>
      </c>
      <c r="J28" s="72" t="s">
        <v>19</v>
      </c>
      <c r="K28" s="72" t="s">
        <v>20</v>
      </c>
    </row>
    <row r="29" spans="1:11" ht="105" customHeight="1" x14ac:dyDescent="0.25">
      <c r="A29" s="87" t="s">
        <v>105</v>
      </c>
      <c r="B29" s="88" t="s">
        <v>25</v>
      </c>
      <c r="C29" s="88" t="s">
        <v>146</v>
      </c>
      <c r="D29" s="156" t="s">
        <v>147</v>
      </c>
      <c r="E29" s="157"/>
      <c r="F29" s="157"/>
      <c r="G29" s="157"/>
      <c r="H29" s="157"/>
      <c r="I29" s="157"/>
      <c r="J29" s="158"/>
      <c r="K29" s="67" t="s">
        <v>26</v>
      </c>
    </row>
    <row r="30" spans="1:11" ht="18" x14ac:dyDescent="0.25">
      <c r="A30" s="89" t="s">
        <v>106</v>
      </c>
      <c r="B30" s="90"/>
      <c r="C30" s="67" t="s">
        <v>33</v>
      </c>
      <c r="D30" s="67" t="s">
        <v>35</v>
      </c>
      <c r="E30" s="67" t="s">
        <v>36</v>
      </c>
      <c r="F30" s="67" t="s">
        <v>37</v>
      </c>
      <c r="G30" s="67" t="s">
        <v>38</v>
      </c>
      <c r="H30" s="67" t="s">
        <v>39</v>
      </c>
      <c r="I30" s="67" t="s">
        <v>40</v>
      </c>
      <c r="J30" s="67" t="s">
        <v>41</v>
      </c>
      <c r="K30" s="67" t="s">
        <v>34</v>
      </c>
    </row>
    <row r="31" spans="1:11" ht="36" x14ac:dyDescent="0.25">
      <c r="A31" s="89" t="s">
        <v>107</v>
      </c>
      <c r="B31" s="67" t="s">
        <v>42</v>
      </c>
      <c r="C31" s="71" t="s">
        <v>148</v>
      </c>
      <c r="D31" s="67" t="s">
        <v>44</v>
      </c>
      <c r="E31" s="67" t="s">
        <v>45</v>
      </c>
      <c r="F31" s="67" t="s">
        <v>46</v>
      </c>
      <c r="G31" s="67" t="s">
        <v>47</v>
      </c>
      <c r="H31" s="67" t="s">
        <v>48</v>
      </c>
      <c r="I31" s="67" t="s">
        <v>49</v>
      </c>
      <c r="J31" s="67" t="s">
        <v>50</v>
      </c>
      <c r="K31" s="67" t="s">
        <v>149</v>
      </c>
    </row>
    <row r="32" spans="1:11" ht="18" x14ac:dyDescent="0.25">
      <c r="A32" s="89" t="s">
        <v>108</v>
      </c>
      <c r="B32" s="73">
        <v>8000</v>
      </c>
      <c r="C32" s="91">
        <f>D32+E32+F32+G32+H32+I32+J32</f>
        <v>0</v>
      </c>
      <c r="D32" s="92"/>
      <c r="E32" s="92"/>
      <c r="F32" s="92"/>
      <c r="G32" s="92"/>
      <c r="H32" s="92"/>
      <c r="I32" s="92"/>
      <c r="J32" s="92"/>
      <c r="K32" s="93">
        <f>B32*C32</f>
        <v>0</v>
      </c>
    </row>
    <row r="33" spans="1:11" ht="18" x14ac:dyDescent="0.25">
      <c r="A33" s="89" t="s">
        <v>109</v>
      </c>
      <c r="B33" s="73">
        <v>4000</v>
      </c>
      <c r="C33" s="73">
        <f t="shared" ref="C33:C35" si="2">D33+E33+F33+G33+H33+I33+J33</f>
        <v>0</v>
      </c>
      <c r="D33" s="92"/>
      <c r="E33" s="92"/>
      <c r="F33" s="92"/>
      <c r="G33" s="92"/>
      <c r="H33" s="92"/>
      <c r="I33" s="92"/>
      <c r="J33" s="92"/>
      <c r="K33" s="93">
        <f t="shared" ref="K33:K35" si="3">B33*C33</f>
        <v>0</v>
      </c>
    </row>
    <row r="34" spans="1:11" ht="18" x14ac:dyDescent="0.25">
      <c r="A34" s="89" t="s">
        <v>110</v>
      </c>
      <c r="B34" s="73">
        <v>10000</v>
      </c>
      <c r="C34" s="73">
        <f t="shared" si="2"/>
        <v>0</v>
      </c>
      <c r="D34" s="92"/>
      <c r="E34" s="92"/>
      <c r="F34" s="92"/>
      <c r="G34" s="92"/>
      <c r="H34" s="92"/>
      <c r="I34" s="92"/>
      <c r="J34" s="92"/>
      <c r="K34" s="93">
        <f t="shared" si="3"/>
        <v>0</v>
      </c>
    </row>
    <row r="35" spans="1:11" ht="18.75" thickBot="1" x14ac:dyDescent="0.3">
      <c r="A35" s="94" t="s">
        <v>150</v>
      </c>
      <c r="B35" s="81">
        <v>5000</v>
      </c>
      <c r="C35" s="81">
        <f t="shared" si="2"/>
        <v>0</v>
      </c>
      <c r="D35" s="92"/>
      <c r="E35" s="92"/>
      <c r="F35" s="92"/>
      <c r="G35" s="92"/>
      <c r="H35" s="92"/>
      <c r="I35" s="92"/>
      <c r="J35" s="92"/>
      <c r="K35" s="95">
        <f t="shared" si="3"/>
        <v>0</v>
      </c>
    </row>
    <row r="36" spans="1:11" ht="18.75" thickBot="1" x14ac:dyDescent="0.3">
      <c r="A36" s="96" t="s">
        <v>151</v>
      </c>
      <c r="B36" s="83" t="s">
        <v>55</v>
      </c>
      <c r="C36" s="97">
        <f>SUM(C32:C35)</f>
        <v>0</v>
      </c>
      <c r="D36" s="97">
        <f t="shared" ref="D36:K36" si="4">SUM(D32:D35)</f>
        <v>0</v>
      </c>
      <c r="E36" s="97">
        <f t="shared" si="4"/>
        <v>0</v>
      </c>
      <c r="F36" s="97">
        <f t="shared" si="4"/>
        <v>0</v>
      </c>
      <c r="G36" s="97">
        <f t="shared" si="4"/>
        <v>0</v>
      </c>
      <c r="H36" s="97">
        <f t="shared" si="4"/>
        <v>0</v>
      </c>
      <c r="I36" s="97">
        <f t="shared" si="4"/>
        <v>0</v>
      </c>
      <c r="J36" s="97">
        <f t="shared" si="4"/>
        <v>0</v>
      </c>
      <c r="K36" s="98">
        <f t="shared" si="4"/>
        <v>0</v>
      </c>
    </row>
    <row r="37" spans="1:11" ht="18" x14ac:dyDescent="0.25">
      <c r="A37" s="159" t="s">
        <v>56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</row>
    <row r="38" spans="1:11" ht="18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ht="18" x14ac:dyDescent="0.25">
      <c r="A39" s="99" t="s">
        <v>111</v>
      </c>
      <c r="B39" s="50" t="s">
        <v>152</v>
      </c>
      <c r="C39" s="51"/>
      <c r="D39" s="51"/>
      <c r="E39" s="51"/>
      <c r="F39" s="51"/>
      <c r="G39" s="51"/>
      <c r="H39" s="51"/>
      <c r="I39" s="51"/>
      <c r="J39" s="51"/>
      <c r="K39" s="51"/>
    </row>
    <row r="40" spans="1:11" ht="18" x14ac:dyDescent="0.25">
      <c r="A40" s="100" t="s">
        <v>0</v>
      </c>
      <c r="B40" s="67" t="s">
        <v>1</v>
      </c>
      <c r="C40" s="67" t="s">
        <v>2</v>
      </c>
      <c r="D40" s="67" t="s">
        <v>13</v>
      </c>
      <c r="E40" s="72" t="s">
        <v>14</v>
      </c>
      <c r="F40" s="86" t="s">
        <v>15</v>
      </c>
      <c r="G40" s="72" t="s">
        <v>16</v>
      </c>
      <c r="H40" s="58"/>
      <c r="I40" s="58"/>
      <c r="J40" s="58"/>
      <c r="K40" s="58"/>
    </row>
    <row r="41" spans="1:11" ht="54" x14ac:dyDescent="0.25">
      <c r="A41" s="101" t="s">
        <v>113</v>
      </c>
      <c r="B41" s="67" t="s">
        <v>132</v>
      </c>
      <c r="C41" s="67" t="s">
        <v>140</v>
      </c>
      <c r="D41" s="67" t="s">
        <v>141</v>
      </c>
      <c r="E41" s="67" t="s">
        <v>153</v>
      </c>
      <c r="F41" s="67" t="s">
        <v>131</v>
      </c>
      <c r="G41" s="67" t="s">
        <v>60</v>
      </c>
      <c r="H41" s="68"/>
      <c r="I41" s="68"/>
      <c r="J41" s="68"/>
      <c r="K41" s="68"/>
    </row>
    <row r="42" spans="1:11" ht="18" x14ac:dyDescent="0.25">
      <c r="A42" s="101" t="s">
        <v>114</v>
      </c>
      <c r="B42" s="67" t="s">
        <v>32</v>
      </c>
      <c r="C42" s="67" t="s">
        <v>33</v>
      </c>
      <c r="D42" s="67" t="s">
        <v>143</v>
      </c>
      <c r="E42" s="67" t="s">
        <v>34</v>
      </c>
      <c r="F42" s="67" t="s">
        <v>34</v>
      </c>
      <c r="G42" s="67" t="s">
        <v>34</v>
      </c>
      <c r="H42" s="68"/>
      <c r="I42" s="68"/>
      <c r="J42" s="68"/>
      <c r="K42" s="68"/>
    </row>
    <row r="43" spans="1:11" ht="106.5" customHeight="1" x14ac:dyDescent="0.25">
      <c r="A43" s="101" t="s">
        <v>115</v>
      </c>
      <c r="B43" s="67" t="s">
        <v>42</v>
      </c>
      <c r="C43" s="67" t="s">
        <v>43</v>
      </c>
      <c r="D43" s="67" t="s">
        <v>44</v>
      </c>
      <c r="E43" s="67" t="s">
        <v>144</v>
      </c>
      <c r="F43" s="67" t="s">
        <v>204</v>
      </c>
      <c r="G43" s="67" t="s">
        <v>154</v>
      </c>
      <c r="H43" s="68"/>
      <c r="I43" s="102"/>
      <c r="J43" s="102"/>
      <c r="K43" s="102"/>
    </row>
    <row r="44" spans="1:11" ht="18" x14ac:dyDescent="0.25">
      <c r="A44" s="101" t="s">
        <v>116</v>
      </c>
      <c r="B44" s="73">
        <v>8000</v>
      </c>
      <c r="C44" s="74"/>
      <c r="D44" s="103">
        <v>7</v>
      </c>
      <c r="E44" s="73">
        <f>B44*C44*D44</f>
        <v>0</v>
      </c>
      <c r="F44" s="74"/>
      <c r="G44" s="73">
        <f>E44+F44</f>
        <v>0</v>
      </c>
      <c r="H44" s="104"/>
      <c r="I44" s="78"/>
      <c r="J44" s="57"/>
      <c r="K44" s="57"/>
    </row>
    <row r="45" spans="1:11" ht="18.75" thickBot="1" x14ac:dyDescent="0.3">
      <c r="A45" s="87" t="s">
        <v>155</v>
      </c>
      <c r="B45" s="81">
        <v>10000</v>
      </c>
      <c r="C45" s="74"/>
      <c r="D45" s="105">
        <v>7</v>
      </c>
      <c r="E45" s="106">
        <f>B45*C45*D45</f>
        <v>0</v>
      </c>
      <c r="F45" s="74"/>
      <c r="G45" s="106">
        <f>E45+F45</f>
        <v>0</v>
      </c>
      <c r="H45" s="107"/>
      <c r="I45" s="68"/>
      <c r="J45" s="57"/>
      <c r="K45" s="57"/>
    </row>
    <row r="46" spans="1:11" ht="18.75" thickBot="1" x14ac:dyDescent="0.3">
      <c r="A46" s="96" t="s">
        <v>156</v>
      </c>
      <c r="B46" s="83" t="s">
        <v>157</v>
      </c>
      <c r="C46" s="108">
        <f>SUM(C44:C45)</f>
        <v>0</v>
      </c>
      <c r="D46" s="108"/>
      <c r="E46" s="108">
        <f t="shared" ref="E46:G46" si="5">SUM(E44:E45)</f>
        <v>0</v>
      </c>
      <c r="F46" s="109">
        <f t="shared" si="5"/>
        <v>0</v>
      </c>
      <c r="G46" s="110">
        <f t="shared" si="5"/>
        <v>0</v>
      </c>
      <c r="H46" s="68"/>
      <c r="I46" s="68"/>
      <c r="J46" s="57"/>
      <c r="K46" s="57"/>
    </row>
    <row r="47" spans="1:11" ht="18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ht="18" x14ac:dyDescent="0.25">
      <c r="A48" s="99" t="s">
        <v>112</v>
      </c>
      <c r="B48" s="50" t="s">
        <v>158</v>
      </c>
      <c r="C48" s="51"/>
      <c r="D48" s="51"/>
      <c r="E48" s="51"/>
      <c r="F48" s="51"/>
      <c r="G48" s="51"/>
      <c r="H48" s="51"/>
      <c r="I48" s="51"/>
      <c r="J48" s="51"/>
      <c r="K48" s="51"/>
    </row>
    <row r="49" spans="1:11" ht="18" x14ac:dyDescent="0.25">
      <c r="A49" s="67" t="s">
        <v>0</v>
      </c>
      <c r="B49" s="67" t="s">
        <v>1</v>
      </c>
      <c r="C49" s="67" t="s">
        <v>2</v>
      </c>
      <c r="D49" s="67" t="s">
        <v>13</v>
      </c>
      <c r="E49" s="72" t="s">
        <v>14</v>
      </c>
      <c r="F49" s="67" t="s">
        <v>15</v>
      </c>
      <c r="G49" s="72" t="s">
        <v>16</v>
      </c>
      <c r="H49" s="111"/>
      <c r="I49" s="58"/>
      <c r="J49" s="58"/>
      <c r="K49" s="58"/>
    </row>
    <row r="50" spans="1:11" ht="90" x14ac:dyDescent="0.25">
      <c r="A50" s="101" t="s">
        <v>118</v>
      </c>
      <c r="B50" s="67" t="s">
        <v>132</v>
      </c>
      <c r="C50" s="67" t="s">
        <v>159</v>
      </c>
      <c r="D50" s="67" t="s">
        <v>141</v>
      </c>
      <c r="E50" s="67" t="s">
        <v>153</v>
      </c>
      <c r="F50" s="67" t="s">
        <v>131</v>
      </c>
      <c r="G50" s="67" t="s">
        <v>60</v>
      </c>
      <c r="H50" s="68"/>
      <c r="I50" s="68"/>
      <c r="J50" s="68"/>
      <c r="K50" s="68"/>
    </row>
    <row r="51" spans="1:11" ht="18" x14ac:dyDescent="0.25">
      <c r="A51" s="101" t="s">
        <v>119</v>
      </c>
      <c r="B51" s="67" t="s">
        <v>32</v>
      </c>
      <c r="C51" s="67" t="s">
        <v>33</v>
      </c>
      <c r="D51" s="67" t="s">
        <v>143</v>
      </c>
      <c r="E51" s="67" t="s">
        <v>34</v>
      </c>
      <c r="F51" s="67" t="s">
        <v>34</v>
      </c>
      <c r="G51" s="67" t="s">
        <v>34</v>
      </c>
      <c r="H51" s="68"/>
      <c r="I51" s="68"/>
      <c r="J51" s="58"/>
      <c r="K51" s="58"/>
    </row>
    <row r="52" spans="1:11" ht="106.5" customHeight="1" x14ac:dyDescent="0.25">
      <c r="A52" s="101" t="s">
        <v>120</v>
      </c>
      <c r="B52" s="67" t="s">
        <v>42</v>
      </c>
      <c r="C52" s="67" t="s">
        <v>43</v>
      </c>
      <c r="D52" s="67" t="s">
        <v>44</v>
      </c>
      <c r="E52" s="67" t="s">
        <v>144</v>
      </c>
      <c r="F52" s="67" t="s">
        <v>204</v>
      </c>
      <c r="G52" s="67" t="s">
        <v>154</v>
      </c>
      <c r="H52" s="68"/>
      <c r="I52" s="68"/>
      <c r="J52" s="68"/>
      <c r="K52" s="68"/>
    </row>
    <row r="53" spans="1:11" ht="18" x14ac:dyDescent="0.25">
      <c r="A53" s="101" t="s">
        <v>121</v>
      </c>
      <c r="B53" s="73">
        <v>8000</v>
      </c>
      <c r="C53" s="74"/>
      <c r="D53" s="74"/>
      <c r="E53" s="76">
        <f>B53*C53*D53</f>
        <v>0</v>
      </c>
      <c r="F53" s="74"/>
      <c r="G53" s="73">
        <f>E53+F53</f>
        <v>0</v>
      </c>
      <c r="H53" s="107"/>
      <c r="I53" s="57"/>
      <c r="J53" s="57"/>
      <c r="K53" s="78"/>
    </row>
    <row r="54" spans="1:11" ht="18.75" thickBot="1" x14ac:dyDescent="0.3">
      <c r="A54" s="87" t="s">
        <v>122</v>
      </c>
      <c r="B54" s="81">
        <v>10000</v>
      </c>
      <c r="C54" s="74"/>
      <c r="D54" s="74"/>
      <c r="E54" s="106">
        <f>B54*C54*D54</f>
        <v>0</v>
      </c>
      <c r="F54" s="74"/>
      <c r="G54" s="81">
        <f>E54+F54</f>
        <v>0</v>
      </c>
      <c r="H54" s="107"/>
      <c r="I54" s="57"/>
      <c r="J54" s="57"/>
      <c r="K54" s="68"/>
    </row>
    <row r="55" spans="1:11" ht="36.75" thickBot="1" x14ac:dyDescent="0.3">
      <c r="A55" s="96" t="s">
        <v>123</v>
      </c>
      <c r="B55" s="83" t="s">
        <v>160</v>
      </c>
      <c r="C55" s="108">
        <f>SUM(C53:C54)</f>
        <v>0</v>
      </c>
      <c r="D55" s="109"/>
      <c r="E55" s="109">
        <f t="shared" ref="E55:G55" si="6">SUM(E53:E54)</f>
        <v>0</v>
      </c>
      <c r="F55" s="109">
        <f t="shared" si="6"/>
        <v>0</v>
      </c>
      <c r="G55" s="110">
        <f t="shared" si="6"/>
        <v>0</v>
      </c>
      <c r="H55" s="68"/>
      <c r="I55" s="57"/>
      <c r="J55" s="57"/>
      <c r="K55" s="68"/>
    </row>
    <row r="56" spans="1:11" ht="18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18" x14ac:dyDescent="0.25">
      <c r="A57" s="64" t="s">
        <v>161</v>
      </c>
      <c r="B57" s="50" t="s">
        <v>162</v>
      </c>
      <c r="C57" s="50"/>
      <c r="D57" s="50"/>
      <c r="E57" s="51"/>
      <c r="F57" s="51"/>
      <c r="G57" s="51"/>
      <c r="H57" s="51"/>
      <c r="I57" s="51"/>
      <c r="J57" s="51"/>
      <c r="K57" s="51"/>
    </row>
    <row r="58" spans="1:11" ht="18" x14ac:dyDescent="0.25">
      <c r="A58" s="67" t="s">
        <v>0</v>
      </c>
      <c r="B58" s="67" t="s">
        <v>1</v>
      </c>
      <c r="C58" s="67" t="s">
        <v>2</v>
      </c>
      <c r="D58" s="51"/>
      <c r="E58" s="51"/>
      <c r="F58" s="51"/>
      <c r="G58" s="51"/>
      <c r="H58" s="51"/>
      <c r="I58" s="51"/>
      <c r="J58" s="51"/>
      <c r="K58" s="51"/>
    </row>
    <row r="59" spans="1:11" ht="103.5" customHeight="1" x14ac:dyDescent="0.25">
      <c r="A59" s="101" t="s">
        <v>163</v>
      </c>
      <c r="B59" s="67" t="s">
        <v>164</v>
      </c>
      <c r="C59" s="67" t="s">
        <v>209</v>
      </c>
      <c r="D59" s="69"/>
      <c r="E59" s="69"/>
      <c r="F59" s="69"/>
      <c r="G59" s="69"/>
      <c r="H59" s="69"/>
      <c r="I59" s="69"/>
      <c r="J59" s="69"/>
      <c r="K59" s="69"/>
    </row>
    <row r="60" spans="1:11" ht="18" x14ac:dyDescent="0.25">
      <c r="A60" s="101" t="s">
        <v>165</v>
      </c>
      <c r="B60" s="67" t="s">
        <v>34</v>
      </c>
      <c r="C60" s="67" t="s">
        <v>34</v>
      </c>
      <c r="D60" s="51"/>
      <c r="E60" s="51"/>
      <c r="F60" s="51"/>
      <c r="G60" s="51"/>
      <c r="H60" s="51"/>
      <c r="I60" s="51"/>
      <c r="J60" s="51"/>
      <c r="K60" s="51"/>
    </row>
    <row r="61" spans="1:11" ht="18.75" thickBot="1" x14ac:dyDescent="0.3">
      <c r="A61" s="87" t="s">
        <v>166</v>
      </c>
      <c r="B61" s="112" t="s">
        <v>167</v>
      </c>
      <c r="C61" s="88" t="s">
        <v>168</v>
      </c>
      <c r="D61" s="51"/>
      <c r="E61" s="51"/>
      <c r="F61" s="51"/>
      <c r="G61" s="51"/>
      <c r="H61" s="51"/>
      <c r="I61" s="51"/>
      <c r="J61" s="51"/>
      <c r="K61" s="51"/>
    </row>
    <row r="62" spans="1:11" ht="18.75" thickBot="1" x14ac:dyDescent="0.3">
      <c r="A62" s="96" t="s">
        <v>169</v>
      </c>
      <c r="B62" s="108">
        <f>E25</f>
        <v>0</v>
      </c>
      <c r="C62" s="113">
        <f>B62*0.02</f>
        <v>0</v>
      </c>
      <c r="D62" s="51"/>
      <c r="E62" s="51"/>
      <c r="F62" s="51"/>
      <c r="G62" s="51"/>
      <c r="H62" s="51"/>
      <c r="I62" s="51"/>
      <c r="J62" s="51"/>
      <c r="K62" s="51"/>
    </row>
    <row r="63" spans="1:11" ht="18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18" x14ac:dyDescent="0.25">
      <c r="A64" s="64" t="s">
        <v>170</v>
      </c>
      <c r="B64" s="161" t="s">
        <v>171</v>
      </c>
      <c r="C64" s="161"/>
      <c r="D64" s="161"/>
      <c r="E64" s="51"/>
      <c r="F64" s="51"/>
      <c r="G64" s="51"/>
      <c r="H64" s="51"/>
      <c r="I64" s="51"/>
      <c r="J64" s="51"/>
      <c r="K64" s="51"/>
    </row>
    <row r="65" spans="1:11" ht="18" x14ac:dyDescent="0.25">
      <c r="A65" s="67" t="s">
        <v>0</v>
      </c>
      <c r="B65" s="67" t="s">
        <v>1</v>
      </c>
      <c r="C65" s="67" t="s">
        <v>2</v>
      </c>
      <c r="D65" s="51"/>
      <c r="E65" s="51"/>
      <c r="F65" s="51"/>
      <c r="G65" s="51"/>
      <c r="H65" s="51"/>
      <c r="I65" s="51"/>
      <c r="J65" s="51"/>
      <c r="K65" s="51"/>
    </row>
    <row r="66" spans="1:11" ht="119.25" customHeight="1" x14ac:dyDescent="0.25">
      <c r="A66" s="101" t="s">
        <v>172</v>
      </c>
      <c r="B66" s="67" t="s">
        <v>173</v>
      </c>
      <c r="C66" s="67" t="s">
        <v>210</v>
      </c>
      <c r="D66" s="69"/>
      <c r="E66" s="69"/>
      <c r="F66" s="69"/>
      <c r="G66" s="69"/>
      <c r="H66" s="69"/>
      <c r="I66" s="69"/>
      <c r="J66" s="69"/>
      <c r="K66" s="69"/>
    </row>
    <row r="67" spans="1:11" ht="18" x14ac:dyDescent="0.25">
      <c r="A67" s="101" t="s">
        <v>174</v>
      </c>
      <c r="B67" s="67" t="s">
        <v>34</v>
      </c>
      <c r="C67" s="67" t="s">
        <v>34</v>
      </c>
      <c r="D67" s="51"/>
      <c r="E67" s="51"/>
      <c r="F67" s="51"/>
      <c r="G67" s="51"/>
      <c r="H67" s="51"/>
      <c r="I67" s="51"/>
      <c r="J67" s="51"/>
      <c r="K67" s="51"/>
    </row>
    <row r="68" spans="1:11" ht="18.75" thickBot="1" x14ac:dyDescent="0.3">
      <c r="A68" s="87" t="s">
        <v>175</v>
      </c>
      <c r="B68" s="112" t="s">
        <v>176</v>
      </c>
      <c r="C68" s="88" t="s">
        <v>168</v>
      </c>
      <c r="D68" s="51"/>
      <c r="E68" s="51"/>
      <c r="F68" s="51"/>
      <c r="G68" s="51"/>
      <c r="H68" s="51"/>
      <c r="I68" s="51"/>
      <c r="J68" s="51"/>
      <c r="K68" s="51"/>
    </row>
    <row r="69" spans="1:11" ht="18.75" thickBot="1" x14ac:dyDescent="0.3">
      <c r="A69" s="96" t="s">
        <v>177</v>
      </c>
      <c r="B69" s="108">
        <f>K36</f>
        <v>0</v>
      </c>
      <c r="C69" s="113">
        <f>B69*0.02</f>
        <v>0</v>
      </c>
      <c r="D69" s="51"/>
      <c r="E69" s="51"/>
      <c r="F69" s="51"/>
      <c r="G69" s="51"/>
      <c r="H69" s="51"/>
      <c r="I69" s="51"/>
      <c r="J69" s="51"/>
      <c r="K69" s="51"/>
    </row>
    <row r="70" spans="1:11" ht="18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 ht="18" x14ac:dyDescent="0.25">
      <c r="A71" s="64" t="s">
        <v>178</v>
      </c>
      <c r="B71" s="50" t="s">
        <v>179</v>
      </c>
      <c r="C71" s="51"/>
      <c r="D71" s="51"/>
      <c r="E71" s="51"/>
      <c r="F71" s="51"/>
      <c r="G71" s="51"/>
      <c r="H71" s="51"/>
      <c r="I71" s="51"/>
      <c r="J71" s="51"/>
      <c r="K71" s="51"/>
    </row>
    <row r="72" spans="1:11" ht="18" x14ac:dyDescent="0.25">
      <c r="A72" s="67" t="s">
        <v>0</v>
      </c>
      <c r="B72" s="67" t="s">
        <v>1</v>
      </c>
      <c r="C72" s="67" t="s">
        <v>2</v>
      </c>
      <c r="D72" s="67" t="s">
        <v>13</v>
      </c>
      <c r="E72" s="67" t="s">
        <v>14</v>
      </c>
      <c r="F72" s="67" t="s">
        <v>14</v>
      </c>
      <c r="G72" s="68"/>
      <c r="H72" s="68"/>
      <c r="I72" s="51"/>
      <c r="J72" s="51"/>
      <c r="K72" s="51"/>
    </row>
    <row r="73" spans="1:11" ht="127.5" customHeight="1" x14ac:dyDescent="0.25">
      <c r="A73" s="114" t="s">
        <v>180</v>
      </c>
      <c r="B73" s="162" t="s">
        <v>117</v>
      </c>
      <c r="C73" s="67" t="s">
        <v>72</v>
      </c>
      <c r="D73" s="67" t="s">
        <v>211</v>
      </c>
      <c r="E73" s="67" t="s">
        <v>206</v>
      </c>
      <c r="F73" s="67" t="s">
        <v>181</v>
      </c>
      <c r="G73" s="68"/>
      <c r="H73" s="68"/>
      <c r="I73" s="69"/>
      <c r="J73" s="69"/>
      <c r="K73" s="69"/>
    </row>
    <row r="74" spans="1:11" ht="18" x14ac:dyDescent="0.25">
      <c r="A74" s="114" t="s">
        <v>182</v>
      </c>
      <c r="B74" s="162"/>
      <c r="C74" s="67" t="s">
        <v>34</v>
      </c>
      <c r="D74" s="67" t="s">
        <v>34</v>
      </c>
      <c r="E74" s="67" t="s">
        <v>34</v>
      </c>
      <c r="F74" s="67" t="s">
        <v>34</v>
      </c>
      <c r="G74" s="68"/>
      <c r="H74" s="68"/>
      <c r="I74" s="51"/>
      <c r="J74" s="51"/>
      <c r="K74" s="51"/>
    </row>
    <row r="75" spans="1:11" ht="18" x14ac:dyDescent="0.25">
      <c r="A75" s="101" t="s">
        <v>183</v>
      </c>
      <c r="B75" s="67" t="s">
        <v>184</v>
      </c>
      <c r="C75" s="67" t="s">
        <v>42</v>
      </c>
      <c r="D75" s="67" t="s">
        <v>43</v>
      </c>
      <c r="E75" s="67" t="s">
        <v>44</v>
      </c>
      <c r="F75" s="67" t="s">
        <v>185</v>
      </c>
      <c r="G75" s="68"/>
      <c r="H75" s="68"/>
      <c r="I75" s="51"/>
      <c r="J75" s="51"/>
      <c r="K75" s="51"/>
    </row>
    <row r="76" spans="1:11" ht="18" x14ac:dyDescent="0.25">
      <c r="A76" s="101" t="s">
        <v>186</v>
      </c>
      <c r="B76" s="67" t="s">
        <v>60</v>
      </c>
      <c r="C76" s="73">
        <f>E25</f>
        <v>0</v>
      </c>
      <c r="D76" s="73">
        <f>G46</f>
        <v>0</v>
      </c>
      <c r="E76" s="73">
        <f>C62</f>
        <v>0</v>
      </c>
      <c r="F76" s="73">
        <f>C76+D76+E76</f>
        <v>0</v>
      </c>
      <c r="G76" s="68"/>
      <c r="H76" s="57"/>
      <c r="I76" s="51"/>
      <c r="J76" s="51"/>
      <c r="K76" s="51"/>
    </row>
    <row r="77" spans="1:11" ht="36" customHeight="1" thickBot="1" x14ac:dyDescent="0.3">
      <c r="A77" s="87" t="s">
        <v>187</v>
      </c>
      <c r="B77" s="88" t="s">
        <v>188</v>
      </c>
      <c r="C77" s="81">
        <f>K36</f>
        <v>0</v>
      </c>
      <c r="D77" s="81">
        <f>G55</f>
        <v>0</v>
      </c>
      <c r="E77" s="81">
        <f>C69</f>
        <v>0</v>
      </c>
      <c r="F77" s="81">
        <f>C77+D77+E77</f>
        <v>0</v>
      </c>
      <c r="G77" s="68"/>
      <c r="H77" s="57"/>
      <c r="I77" s="51"/>
      <c r="J77" s="51"/>
      <c r="K77" s="51"/>
    </row>
    <row r="78" spans="1:11" ht="36.75" thickBot="1" x14ac:dyDescent="0.3">
      <c r="A78" s="96" t="s">
        <v>189</v>
      </c>
      <c r="B78" s="83" t="s">
        <v>190</v>
      </c>
      <c r="C78" s="97">
        <f>SUM(C76:C77)</f>
        <v>0</v>
      </c>
      <c r="D78" s="97">
        <f t="shared" ref="D78:F78" si="7">SUM(D76:D77)</f>
        <v>0</v>
      </c>
      <c r="E78" s="97">
        <f t="shared" si="7"/>
        <v>0</v>
      </c>
      <c r="F78" s="113">
        <f t="shared" si="7"/>
        <v>0</v>
      </c>
      <c r="G78" s="68"/>
      <c r="H78" s="57"/>
      <c r="I78" s="51"/>
      <c r="J78" s="51"/>
      <c r="K78" s="51"/>
    </row>
    <row r="79" spans="1:11" ht="18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11" ht="18" x14ac:dyDescent="0.25">
      <c r="A80" s="64" t="s">
        <v>191</v>
      </c>
      <c r="B80" s="50" t="s">
        <v>192</v>
      </c>
      <c r="C80" s="51"/>
      <c r="D80" s="51"/>
      <c r="E80" s="51"/>
      <c r="F80" s="51"/>
      <c r="G80" s="51"/>
      <c r="H80" s="51"/>
      <c r="I80" s="51"/>
      <c r="J80" s="51"/>
      <c r="K80" s="51"/>
    </row>
    <row r="81" spans="1:11" ht="18" x14ac:dyDescent="0.25">
      <c r="A81" s="67" t="s">
        <v>0</v>
      </c>
      <c r="B81" s="67" t="s">
        <v>1</v>
      </c>
      <c r="C81" s="67" t="s">
        <v>2</v>
      </c>
      <c r="D81" s="156" t="s">
        <v>13</v>
      </c>
      <c r="E81" s="158"/>
      <c r="F81" s="51"/>
      <c r="G81" s="51"/>
      <c r="H81" s="51"/>
      <c r="I81" s="51"/>
      <c r="J81" s="51"/>
      <c r="K81" s="51"/>
    </row>
    <row r="82" spans="1:11" ht="54" x14ac:dyDescent="0.25">
      <c r="A82" s="101" t="s">
        <v>193</v>
      </c>
      <c r="B82" s="67" t="s">
        <v>194</v>
      </c>
      <c r="C82" s="67" t="s">
        <v>195</v>
      </c>
      <c r="D82" s="156" t="s">
        <v>196</v>
      </c>
      <c r="E82" s="158"/>
      <c r="F82" s="51"/>
      <c r="G82" s="51"/>
      <c r="H82" s="51"/>
      <c r="I82" s="51"/>
      <c r="J82" s="51"/>
      <c r="K82" s="51"/>
    </row>
    <row r="83" spans="1:11" ht="18" x14ac:dyDescent="0.25">
      <c r="A83" s="101" t="s">
        <v>197</v>
      </c>
      <c r="B83" s="115" t="s">
        <v>34</v>
      </c>
      <c r="C83" s="67" t="s">
        <v>34</v>
      </c>
      <c r="D83" s="152" t="s">
        <v>34</v>
      </c>
      <c r="E83" s="153"/>
      <c r="F83" s="69"/>
      <c r="G83" s="69"/>
      <c r="H83" s="69"/>
      <c r="I83" s="69"/>
      <c r="J83" s="69"/>
      <c r="K83" s="69"/>
    </row>
    <row r="84" spans="1:11" ht="18.75" thickBot="1" x14ac:dyDescent="0.3">
      <c r="A84" s="87" t="s">
        <v>198</v>
      </c>
      <c r="B84" s="116" t="s">
        <v>199</v>
      </c>
      <c r="C84" s="88" t="s">
        <v>42</v>
      </c>
      <c r="D84" s="163" t="s">
        <v>200</v>
      </c>
      <c r="E84" s="164"/>
      <c r="F84" s="117"/>
      <c r="G84" s="69"/>
      <c r="H84" s="69"/>
      <c r="I84" s="69"/>
      <c r="J84" s="69"/>
      <c r="K84" s="69"/>
    </row>
    <row r="85" spans="1:11" ht="18.75" thickBot="1" x14ac:dyDescent="0.3">
      <c r="A85" s="96" t="s">
        <v>201</v>
      </c>
      <c r="B85" s="118">
        <f>F78</f>
        <v>0</v>
      </c>
      <c r="C85" s="109">
        <f>elszámolás!M45</f>
        <v>0</v>
      </c>
      <c r="D85" s="165">
        <f>B85-C85</f>
        <v>0</v>
      </c>
      <c r="E85" s="166"/>
      <c r="F85" s="51"/>
      <c r="G85" s="51"/>
      <c r="H85" s="51"/>
      <c r="I85" s="51"/>
      <c r="J85" s="51"/>
      <c r="K85" s="51"/>
    </row>
    <row r="86" spans="1:11" ht="18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1" ht="18" x14ac:dyDescent="0.25">
      <c r="A87" s="51"/>
      <c r="B87" s="119" t="s">
        <v>78</v>
      </c>
      <c r="C87" s="167"/>
      <c r="D87" s="167"/>
      <c r="E87" s="120"/>
      <c r="F87" s="51"/>
      <c r="G87" s="51"/>
      <c r="H87" s="51"/>
      <c r="I87" s="51"/>
      <c r="J87" s="51"/>
      <c r="K87" s="51"/>
    </row>
    <row r="88" spans="1:11" ht="18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 ht="18" x14ac:dyDescent="0.25">
      <c r="A89" s="51"/>
      <c r="B89" s="51"/>
      <c r="C89" s="79"/>
      <c r="D89" s="69" t="s">
        <v>202</v>
      </c>
      <c r="E89" s="51"/>
      <c r="F89" s="51"/>
      <c r="G89" s="51"/>
      <c r="H89" s="51"/>
      <c r="I89" s="51"/>
      <c r="J89" s="51"/>
      <c r="K89" s="51"/>
    </row>
    <row r="90" spans="1:11" ht="18" x14ac:dyDescent="0.25">
      <c r="A90" s="51"/>
      <c r="B90" s="51"/>
      <c r="C90" s="51"/>
      <c r="D90" s="79"/>
      <c r="E90" s="168"/>
      <c r="F90" s="168"/>
      <c r="G90" s="168"/>
      <c r="H90" s="79"/>
      <c r="I90" s="51"/>
      <c r="J90" s="51"/>
      <c r="K90" s="51"/>
    </row>
    <row r="91" spans="1:11" ht="18" x14ac:dyDescent="0.25">
      <c r="A91" s="51"/>
      <c r="B91" s="51"/>
      <c r="C91" s="51"/>
      <c r="D91" s="79"/>
      <c r="E91" s="169" t="s">
        <v>81</v>
      </c>
      <c r="F91" s="169"/>
      <c r="G91" s="169"/>
      <c r="H91" s="79"/>
      <c r="I91" s="51"/>
      <c r="J91" s="51"/>
      <c r="K91" s="51"/>
    </row>
    <row r="144" ht="21" customHeight="1" x14ac:dyDescent="0.25"/>
  </sheetData>
  <sheetProtection algorithmName="SHA-512" hashValue="bC6g55uxrbr576S1U3f4CoeGBxCdurrtD0QruKeJ6rACmq709rtnCvLwUnV7Wmp7tajWlJvHkpNb7CHprdKQIw==" saltValue="HnW21osw6DMsxEW1QfyePA==" spinCount="100000" sheet="1" objects="1" scenarios="1"/>
  <mergeCells count="30">
    <mergeCell ref="D84:E84"/>
    <mergeCell ref="D85:E85"/>
    <mergeCell ref="C87:D87"/>
    <mergeCell ref="E90:G90"/>
    <mergeCell ref="E91:G91"/>
    <mergeCell ref="D83:E83"/>
    <mergeCell ref="B11:C11"/>
    <mergeCell ref="D11:I11"/>
    <mergeCell ref="B12:C12"/>
    <mergeCell ref="D12:I12"/>
    <mergeCell ref="B14:C14"/>
    <mergeCell ref="D29:J29"/>
    <mergeCell ref="A37:K37"/>
    <mergeCell ref="B64:D64"/>
    <mergeCell ref="B73:B74"/>
    <mergeCell ref="D81:E81"/>
    <mergeCell ref="D82:E82"/>
    <mergeCell ref="B10:C10"/>
    <mergeCell ref="D10:I10"/>
    <mergeCell ref="A1:K1"/>
    <mergeCell ref="B4:C4"/>
    <mergeCell ref="D4:I4"/>
    <mergeCell ref="D5:I5"/>
    <mergeCell ref="B6:C6"/>
    <mergeCell ref="D6:I6"/>
    <mergeCell ref="B7:C7"/>
    <mergeCell ref="D7:I7"/>
    <mergeCell ref="B8:C8"/>
    <mergeCell ref="D8:I8"/>
    <mergeCell ref="D9:I9"/>
  </mergeCells>
  <pageMargins left="0.7" right="0.7" top="0.75" bottom="0.75" header="0.3" footer="0.3"/>
  <pageSetup paperSize="9" scale="52" orientation="portrait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elszámolás</vt:lpstr>
      <vt:lpstr>igénylés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Batai Katalin</dc:creator>
  <cp:lastModifiedBy>Szakács-Batai Katalin</cp:lastModifiedBy>
  <cp:lastPrinted>2019-01-10T13:16:44Z</cp:lastPrinted>
  <dcterms:created xsi:type="dcterms:W3CDTF">2016-12-08T10:21:59Z</dcterms:created>
  <dcterms:modified xsi:type="dcterms:W3CDTF">2020-01-10T10:18:44Z</dcterms:modified>
</cp:coreProperties>
</file>